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Mantenimiento Industrial\"/>
    </mc:Choice>
  </mc:AlternateContent>
  <xr:revisionPtr revIDLastSave="0" documentId="13_ncr:1_{F47D2F7E-B492-45B6-A1F8-870C965E978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OLDADOR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SOLDADOR!$I$6:$O$76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72" i="1" l="1"/>
  <c r="AB72" i="1" s="1"/>
  <c r="AC72" i="1" s="1"/>
  <c r="L72" i="1"/>
  <c r="N72" i="1" s="1"/>
  <c r="O72" i="1" s="1"/>
  <c r="Z71" i="1"/>
  <c r="AB71" i="1" s="1"/>
  <c r="AC71" i="1" s="1"/>
  <c r="L71" i="1"/>
  <c r="N71" i="1" s="1"/>
  <c r="O71" i="1" s="1"/>
  <c r="Z64" i="1"/>
  <c r="AB64" i="1" s="1"/>
  <c r="AC64" i="1" s="1"/>
  <c r="L64" i="1"/>
  <c r="N64" i="1" s="1"/>
  <c r="O64" i="1" s="1"/>
  <c r="Z41" i="1"/>
  <c r="AB41" i="1" s="1"/>
  <c r="AC41" i="1" s="1"/>
  <c r="L41" i="1"/>
  <c r="N41" i="1" s="1"/>
  <c r="O41" i="1" s="1"/>
  <c r="Z21" i="1"/>
  <c r="AB21" i="1" s="1"/>
  <c r="AC21" i="1" s="1"/>
  <c r="L21" i="1"/>
  <c r="N21" i="1" s="1"/>
  <c r="O21" i="1" s="1"/>
  <c r="Z15" i="1"/>
  <c r="AB15" i="1" s="1"/>
  <c r="AC15" i="1" s="1"/>
  <c r="L15" i="1"/>
  <c r="N15" i="1" s="1"/>
  <c r="O15" i="1" s="1"/>
  <c r="Z8" i="1"/>
  <c r="AB8" i="1" s="1"/>
  <c r="AC8" i="1" s="1"/>
  <c r="L8" i="1"/>
  <c r="N8" i="1" s="1"/>
  <c r="O8" i="1" s="1"/>
  <c r="Z69" i="1" l="1"/>
  <c r="AB69" i="1" s="1"/>
  <c r="AC69" i="1" s="1"/>
  <c r="L69" i="1"/>
  <c r="N69" i="1" s="1"/>
  <c r="O69" i="1" s="1"/>
  <c r="C69" i="1"/>
  <c r="Z67" i="1"/>
  <c r="AB67" i="1" s="1"/>
  <c r="AC67" i="1" s="1"/>
  <c r="L67" i="1"/>
  <c r="N67" i="1" s="1"/>
  <c r="O67" i="1" s="1"/>
  <c r="Z66" i="1"/>
  <c r="AB66" i="1" s="1"/>
  <c r="AC66" i="1" s="1"/>
  <c r="L66" i="1"/>
  <c r="N66" i="1" s="1"/>
  <c r="O66" i="1" s="1"/>
  <c r="Z65" i="1"/>
  <c r="AB65" i="1" s="1"/>
  <c r="AC65" i="1" s="1"/>
  <c r="L65" i="1"/>
  <c r="N65" i="1" s="1"/>
  <c r="O65" i="1" s="1"/>
  <c r="C63" i="1"/>
  <c r="Z62" i="1"/>
  <c r="AB62" i="1" s="1"/>
  <c r="AC62" i="1" s="1"/>
  <c r="L62" i="1"/>
  <c r="N62" i="1" s="1"/>
  <c r="O62" i="1" s="1"/>
  <c r="Z61" i="1"/>
  <c r="AB61" i="1" s="1"/>
  <c r="AC61" i="1" s="1"/>
  <c r="L61" i="1"/>
  <c r="N61" i="1" s="1"/>
  <c r="O61" i="1" s="1"/>
  <c r="D61" i="1"/>
  <c r="C61" i="1"/>
  <c r="Z60" i="1"/>
  <c r="AB60" i="1" s="1"/>
  <c r="AC60" i="1" s="1"/>
  <c r="L60" i="1"/>
  <c r="N60" i="1" s="1"/>
  <c r="O60" i="1" s="1"/>
  <c r="Z57" i="1"/>
  <c r="AB57" i="1" s="1"/>
  <c r="AC57" i="1" s="1"/>
  <c r="L57" i="1"/>
  <c r="N57" i="1" s="1"/>
  <c r="O57" i="1" s="1"/>
  <c r="C57" i="1"/>
  <c r="Z55" i="1"/>
  <c r="AB55" i="1" s="1"/>
  <c r="AC55" i="1" s="1"/>
  <c r="L55" i="1"/>
  <c r="N55" i="1" s="1"/>
  <c r="O55" i="1" s="1"/>
  <c r="Z52" i="1"/>
  <c r="AB52" i="1" s="1"/>
  <c r="AC52" i="1" s="1"/>
  <c r="L52" i="1"/>
  <c r="N52" i="1" s="1"/>
  <c r="O52" i="1" s="1"/>
  <c r="D51" i="1"/>
  <c r="Z51" i="1"/>
  <c r="AB51" i="1" s="1"/>
  <c r="AC51" i="1" s="1"/>
  <c r="L51" i="1"/>
  <c r="N51" i="1" s="1"/>
  <c r="O51" i="1" s="1"/>
  <c r="Z50" i="1"/>
  <c r="AB50" i="1" s="1"/>
  <c r="AC50" i="1" s="1"/>
  <c r="L50" i="1"/>
  <c r="N50" i="1" s="1"/>
  <c r="O50" i="1" s="1"/>
  <c r="Z47" i="1"/>
  <c r="AB47" i="1" s="1"/>
  <c r="AC47" i="1" s="1"/>
  <c r="L47" i="1"/>
  <c r="N47" i="1" s="1"/>
  <c r="O47" i="1" s="1"/>
  <c r="Z46" i="1"/>
  <c r="AB46" i="1" s="1"/>
  <c r="AC46" i="1" s="1"/>
  <c r="L46" i="1"/>
  <c r="N46" i="1" s="1"/>
  <c r="O46" i="1" s="1"/>
  <c r="D46" i="1"/>
  <c r="C46" i="1"/>
  <c r="Z45" i="1"/>
  <c r="AB45" i="1" s="1"/>
  <c r="AC45" i="1" s="1"/>
  <c r="L45" i="1"/>
  <c r="N45" i="1" s="1"/>
  <c r="O45" i="1" s="1"/>
  <c r="Z44" i="1"/>
  <c r="AB44" i="1" s="1"/>
  <c r="AC44" i="1" s="1"/>
  <c r="L44" i="1"/>
  <c r="N44" i="1" s="1"/>
  <c r="O44" i="1" s="1"/>
  <c r="C44" i="1"/>
  <c r="Z24" i="1" l="1"/>
  <c r="AB24" i="1" s="1"/>
  <c r="AC24" i="1" s="1"/>
  <c r="L24" i="1"/>
  <c r="N24" i="1" s="1"/>
  <c r="O24" i="1" s="1"/>
  <c r="D18" i="1"/>
  <c r="Z73" i="1" l="1"/>
  <c r="AB73" i="1" s="1"/>
  <c r="AC73" i="1" s="1"/>
  <c r="Z74" i="1"/>
  <c r="AB74" i="1" s="1"/>
  <c r="AC74" i="1" s="1"/>
  <c r="Z75" i="1"/>
  <c r="AB75" i="1" s="1"/>
  <c r="AC75" i="1" s="1"/>
  <c r="Z76" i="1"/>
  <c r="AB76" i="1" s="1"/>
  <c r="AC76" i="1" s="1"/>
  <c r="L73" i="1"/>
  <c r="N73" i="1" s="1"/>
  <c r="O73" i="1" s="1"/>
  <c r="L74" i="1"/>
  <c r="N74" i="1" s="1"/>
  <c r="O74" i="1" s="1"/>
  <c r="L75" i="1"/>
  <c r="N75" i="1" s="1"/>
  <c r="O75" i="1" s="1"/>
  <c r="L76" i="1"/>
  <c r="N76" i="1" s="1"/>
  <c r="O76" i="1" s="1"/>
  <c r="L22" i="1"/>
  <c r="N22" i="1" s="1"/>
  <c r="O22" i="1" s="1"/>
  <c r="Z22" i="1"/>
  <c r="AB22" i="1" s="1"/>
  <c r="AC22" i="1" s="1"/>
  <c r="C23" i="1"/>
  <c r="D23" i="1"/>
  <c r="L23" i="1"/>
  <c r="N23" i="1" s="1"/>
  <c r="O23" i="1" s="1"/>
  <c r="Z23" i="1"/>
  <c r="AB23" i="1" s="1"/>
  <c r="AC23" i="1" s="1"/>
  <c r="Z70" i="1" l="1"/>
  <c r="AB70" i="1" s="1"/>
  <c r="AC70" i="1" s="1"/>
  <c r="L70" i="1"/>
  <c r="N70" i="1" s="1"/>
  <c r="O70" i="1" s="1"/>
  <c r="D70" i="1"/>
  <c r="C70" i="1"/>
  <c r="C8" i="1" l="1"/>
  <c r="D8" i="1"/>
  <c r="C9" i="1"/>
  <c r="D9" i="1"/>
  <c r="C10" i="1"/>
  <c r="D10" i="1"/>
  <c r="D11" i="1"/>
  <c r="C12" i="1"/>
  <c r="D12" i="1"/>
  <c r="C14" i="1"/>
  <c r="C15" i="1"/>
  <c r="D15" i="1"/>
  <c r="C17" i="1"/>
  <c r="C19" i="1"/>
  <c r="D19" i="1"/>
  <c r="C21" i="1"/>
  <c r="D21" i="1"/>
  <c r="C25" i="1"/>
  <c r="D26" i="1"/>
  <c r="C28" i="1"/>
  <c r="D28" i="1"/>
  <c r="C29" i="1"/>
  <c r="D29" i="1"/>
  <c r="C30" i="1"/>
  <c r="D30" i="1"/>
  <c r="D32" i="1"/>
  <c r="C35" i="1"/>
  <c r="D36" i="1"/>
  <c r="C37" i="1"/>
  <c r="D37" i="1"/>
  <c r="C38" i="1"/>
  <c r="D38" i="1"/>
  <c r="C40" i="1"/>
  <c r="D40" i="1"/>
  <c r="C41" i="1"/>
  <c r="D41" i="1"/>
  <c r="C42" i="1"/>
  <c r="D42" i="1"/>
  <c r="C43" i="1"/>
  <c r="D43" i="1"/>
  <c r="D47" i="1"/>
  <c r="C48" i="1"/>
  <c r="D48" i="1"/>
  <c r="C49" i="1"/>
  <c r="D49" i="1"/>
  <c r="C50" i="1"/>
  <c r="C53" i="1"/>
  <c r="D53" i="1"/>
  <c r="C54" i="1"/>
  <c r="D54" i="1"/>
  <c r="C56" i="1"/>
  <c r="D56" i="1"/>
  <c r="D58" i="1"/>
  <c r="C59" i="1"/>
  <c r="D59" i="1"/>
  <c r="C62" i="1"/>
  <c r="D62" i="1"/>
  <c r="D63" i="1"/>
  <c r="C64" i="1"/>
  <c r="D64" i="1"/>
  <c r="C65" i="1"/>
  <c r="D65" i="1"/>
  <c r="C66" i="1"/>
  <c r="D66" i="1"/>
  <c r="C67" i="1"/>
  <c r="D67" i="1"/>
  <c r="C68" i="1"/>
  <c r="D68" i="1"/>
  <c r="Z18" i="1" l="1"/>
  <c r="AB18" i="1" s="1"/>
  <c r="AC18" i="1" s="1"/>
  <c r="Z19" i="1"/>
  <c r="AB19" i="1" s="1"/>
  <c r="AC19" i="1" s="1"/>
  <c r="Z20" i="1"/>
  <c r="AB20" i="1" s="1"/>
  <c r="AC20" i="1" s="1"/>
  <c r="L18" i="1"/>
  <c r="N18" i="1" s="1"/>
  <c r="O18" i="1" s="1"/>
  <c r="L19" i="1"/>
  <c r="N19" i="1" s="1"/>
  <c r="O19" i="1" s="1"/>
  <c r="L20" i="1"/>
  <c r="N20" i="1" s="1"/>
  <c r="O20" i="1" s="1"/>
  <c r="Z68" i="1"/>
  <c r="AB68" i="1" s="1"/>
  <c r="AC68" i="1" s="1"/>
  <c r="Z63" i="1"/>
  <c r="AB63" i="1" s="1"/>
  <c r="AC63" i="1" s="1"/>
  <c r="Z59" i="1"/>
  <c r="AB59" i="1" s="1"/>
  <c r="AC59" i="1" s="1"/>
  <c r="Z58" i="1"/>
  <c r="AB58" i="1" s="1"/>
  <c r="AC58" i="1" s="1"/>
  <c r="Z56" i="1"/>
  <c r="AB56" i="1" s="1"/>
  <c r="AC56" i="1" s="1"/>
  <c r="Z54" i="1"/>
  <c r="AB54" i="1" s="1"/>
  <c r="AC54" i="1" s="1"/>
  <c r="Z53" i="1"/>
  <c r="AB53" i="1" s="1"/>
  <c r="AC53" i="1" s="1"/>
  <c r="Z49" i="1"/>
  <c r="AB49" i="1" s="1"/>
  <c r="AC49" i="1" s="1"/>
  <c r="Z48" i="1"/>
  <c r="AB48" i="1" s="1"/>
  <c r="AC48" i="1" s="1"/>
  <c r="Z43" i="1"/>
  <c r="AB43" i="1" s="1"/>
  <c r="AC43" i="1" s="1"/>
  <c r="Z42" i="1"/>
  <c r="AB42" i="1" s="1"/>
  <c r="AC42" i="1" s="1"/>
  <c r="Z40" i="1"/>
  <c r="AB40" i="1" s="1"/>
  <c r="AC40" i="1" s="1"/>
  <c r="Z39" i="1"/>
  <c r="AB39" i="1" s="1"/>
  <c r="AC39" i="1" s="1"/>
  <c r="Z38" i="1"/>
  <c r="AB38" i="1" s="1"/>
  <c r="AC38" i="1" s="1"/>
  <c r="Z37" i="1"/>
  <c r="AB37" i="1" s="1"/>
  <c r="AC37" i="1" s="1"/>
  <c r="Z36" i="1"/>
  <c r="AB36" i="1" s="1"/>
  <c r="AC36" i="1" s="1"/>
  <c r="Z35" i="1"/>
  <c r="AB35" i="1" s="1"/>
  <c r="AC35" i="1" s="1"/>
  <c r="Z34" i="1"/>
  <c r="AB34" i="1" s="1"/>
  <c r="AC34" i="1" s="1"/>
  <c r="Z33" i="1"/>
  <c r="AB33" i="1" s="1"/>
  <c r="AC33" i="1" s="1"/>
  <c r="Z32" i="1"/>
  <c r="AB32" i="1" s="1"/>
  <c r="AC32" i="1" s="1"/>
  <c r="Z31" i="1"/>
  <c r="AB31" i="1" s="1"/>
  <c r="AC31" i="1" s="1"/>
  <c r="Z30" i="1"/>
  <c r="AB30" i="1" s="1"/>
  <c r="AC30" i="1" s="1"/>
  <c r="Z29" i="1"/>
  <c r="AB29" i="1" s="1"/>
  <c r="AC29" i="1" s="1"/>
  <c r="Z28" i="1"/>
  <c r="AB28" i="1" s="1"/>
  <c r="AC28" i="1" s="1"/>
  <c r="Z27" i="1"/>
  <c r="AB27" i="1" s="1"/>
  <c r="AC27" i="1" s="1"/>
  <c r="Z26" i="1"/>
  <c r="AB26" i="1" s="1"/>
  <c r="AC26" i="1" s="1"/>
  <c r="Z25" i="1"/>
  <c r="AB25" i="1" s="1"/>
  <c r="AC25" i="1" s="1"/>
  <c r="Z16" i="1"/>
  <c r="AB16" i="1" s="1"/>
  <c r="AC16" i="1" s="1"/>
  <c r="Z14" i="1"/>
  <c r="AB14" i="1" s="1"/>
  <c r="AC14" i="1" s="1"/>
  <c r="Z13" i="1"/>
  <c r="AB13" i="1" s="1"/>
  <c r="AC13" i="1" s="1"/>
  <c r="Z12" i="1"/>
  <c r="AB12" i="1" s="1"/>
  <c r="AC12" i="1" s="1"/>
  <c r="Z11" i="1"/>
  <c r="AB11" i="1" s="1"/>
  <c r="AC11" i="1" s="1"/>
  <c r="Z10" i="1"/>
  <c r="AB10" i="1" s="1"/>
  <c r="AC10" i="1" s="1"/>
  <c r="Z9" i="1"/>
  <c r="AB9" i="1" s="1"/>
  <c r="AC9" i="1" s="1"/>
  <c r="L68" i="1"/>
  <c r="N68" i="1" s="1"/>
  <c r="O68" i="1" s="1"/>
  <c r="L63" i="1"/>
  <c r="N63" i="1" s="1"/>
  <c r="O63" i="1" s="1"/>
  <c r="L59" i="1"/>
  <c r="N59" i="1" s="1"/>
  <c r="O59" i="1" s="1"/>
  <c r="L58" i="1"/>
  <c r="N58" i="1" s="1"/>
  <c r="O58" i="1" s="1"/>
  <c r="L56" i="1"/>
  <c r="N56" i="1" s="1"/>
  <c r="O56" i="1" s="1"/>
  <c r="L54" i="1"/>
  <c r="N54" i="1" s="1"/>
  <c r="O54" i="1" s="1"/>
  <c r="L53" i="1"/>
  <c r="N53" i="1" s="1"/>
  <c r="O53" i="1" s="1"/>
  <c r="L49" i="1"/>
  <c r="N49" i="1" s="1"/>
  <c r="O49" i="1" s="1"/>
  <c r="L48" i="1"/>
  <c r="N48" i="1" s="1"/>
  <c r="O48" i="1" s="1"/>
  <c r="L43" i="1"/>
  <c r="N43" i="1" s="1"/>
  <c r="O43" i="1" s="1"/>
  <c r="L42" i="1"/>
  <c r="N42" i="1" s="1"/>
  <c r="O42" i="1" s="1"/>
  <c r="L40" i="1"/>
  <c r="N40" i="1" s="1"/>
  <c r="O40" i="1" s="1"/>
  <c r="L39" i="1"/>
  <c r="N39" i="1" s="1"/>
  <c r="O39" i="1" s="1"/>
  <c r="L38" i="1"/>
  <c r="N38" i="1" s="1"/>
  <c r="O38" i="1" s="1"/>
  <c r="L37" i="1"/>
  <c r="N37" i="1" s="1"/>
  <c r="O37" i="1" s="1"/>
  <c r="L36" i="1"/>
  <c r="N36" i="1" s="1"/>
  <c r="O36" i="1" s="1"/>
  <c r="L35" i="1"/>
  <c r="N35" i="1" s="1"/>
  <c r="O35" i="1" s="1"/>
  <c r="L34" i="1"/>
  <c r="N34" i="1" s="1"/>
  <c r="O34" i="1" s="1"/>
  <c r="L33" i="1"/>
  <c r="N33" i="1" s="1"/>
  <c r="O33" i="1" s="1"/>
  <c r="L32" i="1"/>
  <c r="N32" i="1" s="1"/>
  <c r="O32" i="1" s="1"/>
  <c r="L31" i="1"/>
  <c r="N31" i="1" s="1"/>
  <c r="O31" i="1" s="1"/>
  <c r="L30" i="1"/>
  <c r="N30" i="1" s="1"/>
  <c r="O30" i="1" s="1"/>
  <c r="L29" i="1"/>
  <c r="N29" i="1" s="1"/>
  <c r="O29" i="1" s="1"/>
  <c r="L28" i="1"/>
  <c r="N28" i="1" s="1"/>
  <c r="O28" i="1" s="1"/>
  <c r="L27" i="1"/>
  <c r="N27" i="1" s="1"/>
  <c r="O27" i="1" s="1"/>
  <c r="L26" i="1"/>
  <c r="N26" i="1" s="1"/>
  <c r="O26" i="1" s="1"/>
  <c r="L25" i="1"/>
  <c r="N25" i="1" s="1"/>
  <c r="O25" i="1" s="1"/>
  <c r="L16" i="1"/>
  <c r="N16" i="1" s="1"/>
  <c r="O16" i="1" s="1"/>
  <c r="L14" i="1"/>
  <c r="N14" i="1" s="1"/>
  <c r="O14" i="1" s="1"/>
  <c r="L13" i="1"/>
  <c r="N13" i="1" s="1"/>
  <c r="O13" i="1" s="1"/>
  <c r="L12" i="1"/>
  <c r="N12" i="1" s="1"/>
  <c r="O12" i="1" s="1"/>
  <c r="L11" i="1"/>
  <c r="N11" i="1" s="1"/>
  <c r="O11" i="1" s="1"/>
  <c r="L10" i="1"/>
  <c r="N10" i="1" s="1"/>
  <c r="O10" i="1" s="1"/>
  <c r="L9" i="1"/>
  <c r="N9" i="1" s="1"/>
  <c r="O9" i="1" s="1"/>
  <c r="Z17" i="1" l="1"/>
  <c r="AB17" i="1" s="1"/>
  <c r="AC17" i="1" s="1"/>
  <c r="L17" i="1"/>
  <c r="N17" i="1" s="1"/>
  <c r="O17" i="1" s="1"/>
  <c r="Z7" i="1"/>
  <c r="AB7" i="1" s="1"/>
  <c r="AC7" i="1" s="1"/>
  <c r="L7" i="1"/>
  <c r="N7" i="1" s="1"/>
  <c r="O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  <author>Katia Luz Romero Gomez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  <comment ref="D14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Katia Luz Romero Gomez: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<sst xmlns="http://schemas.openxmlformats.org/spreadsheetml/2006/main" count="741" uniqueCount="248">
  <si>
    <t>CÓDIGO</t>
  </si>
  <si>
    <t>VERSIÓN</t>
  </si>
  <si>
    <t>EMPRESA:</t>
  </si>
  <si>
    <t>EVALUACIÓN</t>
  </si>
  <si>
    <t>NORMATIVA LEGAL</t>
  </si>
  <si>
    <t>RE-EVALUACIÓN</t>
  </si>
  <si>
    <t>ACTIVIDAD</t>
  </si>
  <si>
    <t>DESCRIPCIÓN DE PELIGRO / EVENTO PELIGROSO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</si>
  <si>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</si>
  <si>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</si>
  <si>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</si>
  <si>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</si>
  <si>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</si>
  <si>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</si>
  <si>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</si>
  <si>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PROBABILIDAD 
X
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</si>
  <si>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</si>
  <si>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</si>
  <si>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</si>
  <si>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</si>
  <si>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</si>
  <si>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</si>
  <si>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>NIVEL DE PROBABILIDAD 
X
SEVERIDAD</t>
  </si>
  <si>
    <t>Inspección de equipos y herramientas</t>
  </si>
  <si>
    <t>Traslado de equipos y herramientas</t>
  </si>
  <si>
    <t>Sistema y estacciones de aislamiento y bloqueo</t>
  </si>
  <si>
    <t>Guardas de seguridad</t>
  </si>
  <si>
    <t>Guardas seguridad</t>
  </si>
  <si>
    <t>MEDIDAS DE CONTROL DEL RIESGO / PROGRAMA DE SST</t>
  </si>
  <si>
    <t>-</t>
  </si>
  <si>
    <t>Barandas de seguridad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</si>
  <si>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</si>
  <si>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</si>
  <si>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</si>
  <si>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</si>
  <si>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</si>
  <si>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</si>
  <si>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</si>
  <si>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</si>
  <si>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</si>
  <si>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</si>
  <si>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</si>
  <si>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</si>
  <si>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</si>
  <si>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</si>
  <si>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</si>
  <si>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</si>
  <si>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</si>
  <si>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</si>
  <si>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</si>
  <si>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</si>
  <si>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</si>
  <si>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</si>
  <si>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</si>
  <si>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</si>
  <si>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</si>
  <si>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</si>
  <si>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</si>
  <si>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</si>
  <si>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</si>
  <si>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</si>
  <si>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</si>
  <si>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</si>
  <si>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</si>
  <si>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</si>
  <si>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</si>
  <si>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</si>
  <si>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</si>
  <si>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</si>
  <si>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</si>
  <si>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</si>
  <si>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</si>
  <si>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</si>
  <si>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085-2003-PCM, Resolución Ministerial N° 375-2008-TR Norma Básica de Ergonomía y de Procedimientos de Evaluación de Riesgo Disergonómico. 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</si>
  <si>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Resolución Ministerial N° 375-2008-TR Norma Básica de Ergonomía y de Procedimientos de Evaluación de Riesgo Disergonómico. 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</si>
  <si>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</si>
  <si>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>Desinfección de manos, herramientas y superficies de trabajo</t>
  </si>
  <si>
    <t>Elaborado por:</t>
  </si>
  <si>
    <t>R</t>
  </si>
  <si>
    <t>QUÍMICO</t>
  </si>
  <si>
    <t>S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</si>
  <si>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Trabajo, Ley N°  26842, Ley General de salud, D.U. N° 026-2020 Decreto de Urgencia que establece diversas medidas excepcionales y temporales para prevenir la propagación del Coronavirus (COVID-19) en el territorio nacional, D.U. N° 029-2020, Medidas complementarias destinadas al financiamiento de la micro y pequeña empresa y otras medidas para la reducción del impacto del covid-19 en la economía peruana,  R.M.N°055-2020-TR "Guía para la prevención del Coronavirus en el ámbito laboral”, D.S. N° 046-2020-PCM.- Decreto Supremo que precisa el Decreto Supremo N° 044-2020-PCM, que declara el Estado de Emergencia Nacional, por las graves circunstancias que afectan la vida de la Nación a consecuencia del brote del COVID 19. RM 972-2020-MINSA</t>
  </si>
  <si>
    <t>Situación de emergencia.</t>
  </si>
  <si>
    <t>Incendios</t>
  </si>
  <si>
    <t>Contacto con fuego e inhalación de humo</t>
  </si>
  <si>
    <t>E</t>
  </si>
  <si>
    <t>INFLUENCIA EXTERNA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</si>
  <si>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</si>
  <si>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</si>
  <si>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</si>
  <si>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</si>
  <si>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</si>
  <si>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</si>
  <si>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</si>
  <si>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</si>
  <si>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</si>
  <si>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</si>
  <si>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</si>
  <si>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</si>
  <si>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</si>
  <si>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</si>
  <si>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</si>
  <si>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</si>
  <si>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</si>
  <si>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</si>
  <si>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NR</t>
  </si>
  <si>
    <t>ELÉCTICO</t>
  </si>
  <si>
    <t>FÍSICO</t>
  </si>
  <si>
    <t>LOCATIVO</t>
  </si>
  <si>
    <t>SO</t>
  </si>
  <si>
    <t>MECÁNICO</t>
  </si>
  <si>
    <t>ERGONÓMICO</t>
  </si>
  <si>
    <t>BIOLÓGICO</t>
  </si>
  <si>
    <t>MATRIZ DE IDENTIFICACIÓN DE PELIGROS, EVALUACIÓN DE RIESGOS Y CONTROL EN INDUSTRIAS DEL SHANUSI</t>
  </si>
  <si>
    <t>INDUSTRIAS DEL SHANUSI</t>
  </si>
  <si>
    <t>Uniforme de trabajo, casco de seguridad, tapon auditivo, lentes de seguridad, guantes de cuero, camperas.</t>
  </si>
  <si>
    <t>Uniforme de trabajo, casco de seguridad, tapon auditivo, careta para soldar, respirador media cara con filtro para humos metálicos, guantes de cuero, camperas.</t>
  </si>
  <si>
    <t>Lluvia intensa</t>
  </si>
  <si>
    <t>Inundación, resbalones, colisión, resfríos.</t>
  </si>
  <si>
    <t>Tormenta Eléctrica</t>
  </si>
  <si>
    <t>Exposición a descarga eléctrica, electrización, electrocución, incendios</t>
  </si>
  <si>
    <t>Vientos fuertes</t>
  </si>
  <si>
    <t>Caída a nivel/Caída a desnivel/
 Caída de estructuras u objetos, golpes, aplastamiento</t>
  </si>
  <si>
    <t>Gabinete contra incendios, extintores.</t>
  </si>
  <si>
    <t>Señalización con letreros de seguridad, Capacitación de Manejo y Uso de EPP, Capacitación de IPERC, Plan de emergencia, Conformación de la brigada de emergencia. Simulacros de emergencia, capacitación a la brigada de emergencias, Capacitación en uso de extintores.</t>
  </si>
  <si>
    <t>Pararrayos</t>
  </si>
  <si>
    <t>Capacitación de Manejo y Uso de EPP, Capacitación de IPERC, Plan de emergencia, Conformación de la brigada de emergencia. Simulacros de emergencia, capacitación a la brigada de emergencias.</t>
  </si>
  <si>
    <t>Manipulación de equipos y herramientas.</t>
  </si>
  <si>
    <t>Capacitación de manejo y uso de EPP, Capacitación en la Matriz IPERC y Mapa de Riesgos, Capacitación de Herramientas manuales y de Poder, Capacitación RISST, Supervisión Constante, Señalizaciones de Seguridad, orden y limpieza periódica.</t>
  </si>
  <si>
    <t xml:space="preserve">  Capacitación de Manejo y Uso de EPP, Capacitación de Herramientas Manuales y de Poder, Capacitación de trabajos en caliente, Capacitación de IPERC, ATS y Permisos de trabajo, Mapa de Riesgos, Capacitación del RISST, Supervisión constante, Orden y Limpieza Periódica, señalización con letreros de seguridad.</t>
  </si>
  <si>
    <t>Caída de herramientas y objetos, golpes.</t>
  </si>
  <si>
    <t>Aislamientro termico en lineas de superficie caliente</t>
  </si>
  <si>
    <t xml:space="preserve">contacto con  vapor de agua, contacto con superficie caliente, </t>
  </si>
  <si>
    <t>Superficie caliente</t>
  </si>
  <si>
    <t>Exposición  al ruido, estrés</t>
  </si>
  <si>
    <t>Uso de montacarga y/o herramientas de apoyo</t>
  </si>
  <si>
    <t>Soldado de piezas, tuberías y tanques a desnivel</t>
  </si>
  <si>
    <t>Soldado de piezas a nivel</t>
  </si>
  <si>
    <t>trabajo de corte y esmerilado con amoladora a nivel y desnivel</t>
  </si>
  <si>
    <t>Líquidos  en el Suelo</t>
  </si>
  <si>
    <t>Trabajos en altura</t>
  </si>
  <si>
    <t>Espacios confinados</t>
  </si>
  <si>
    <t>Posturas inadecuadas, daños lumbares, asfixia, caidas</t>
  </si>
  <si>
    <t>Caída al mismo nivel, tropesones, golpes.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</si>
  <si>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, Resolución Ministerial N° 375-2008-TR Norma Básica de Ergonomía y de Procedimientos de Evaluación de Riesgo Disergonómico. </t>
  </si>
  <si>
    <t>Contacto con superficies calientes, quemaduras de 12 y 2do grado.</t>
  </si>
  <si>
    <t>Uniforme de trabajo, casco de seguridad con barbiquejo, tapon auditivo, careta para esmerilar, guantes de cuero, camperas, mandil de cuero, arnes y linea de vida en caso aplique</t>
  </si>
  <si>
    <t>Caídas a distinto nivel, golpes, fracturas, daño osteo muscular.</t>
  </si>
  <si>
    <t>Uso de escaleras portátiles</t>
  </si>
  <si>
    <t>Caídas a distinto nivel, golpes</t>
  </si>
  <si>
    <t>Uniforme de trabajo, casco de seguridad, tapon auditivo, careta para soldar, respirador media cara con filtro para humos metálicos, guantes de cuero, camperas, arnes y linea de vida.</t>
  </si>
  <si>
    <t>Uniforme de trabajo, casco de seguridad, tapon auditivo, careta para soldar, respirador media cara con filtro para humos metálicos, guantes de cuero, camperas, arnes.</t>
  </si>
  <si>
    <t>Herramientas/equipos eléctricos para soldar</t>
  </si>
  <si>
    <t>Contacto con equipos eléctricos, electrización (quemaduras),  electrocución, incendios</t>
  </si>
  <si>
    <t>proyección de partículas metálicas por soldadura</t>
  </si>
  <si>
    <t>contacto con partículas metálicas, quemaduras, lesiones a la vista</t>
  </si>
  <si>
    <t>contacto con elementos cortantes, esquirlas, superficies, equipos y/o herramientas calientes</t>
  </si>
  <si>
    <t>guardas para amoladora</t>
  </si>
  <si>
    <t>contacto con superficie caliente, explosión, exposición a humos metalicos, incendios.</t>
  </si>
  <si>
    <t xml:space="preserve">carrito con cadena para balones y valculas anti retorno para equipo de oxicorte </t>
  </si>
  <si>
    <t>Uniforme de trabajo, casco de seguridad, tapon auditivo, careta para soldar, respirador media cara con filtro para humos metálicos, guantes de cuero, camperas, mandil de cuero.</t>
  </si>
  <si>
    <t>uso de equipo oxicorte oxigeno y acetileno</t>
  </si>
  <si>
    <t>inhalación de humos y particulas, cáncer de pulmón estómago e hígado</t>
  </si>
  <si>
    <t xml:space="preserve">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charlas diarias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</si>
  <si>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inspección de Epps, EMOS, personal de apoyo para trabajo en altura, charlas diarias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</si>
  <si>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personal de apoyo para trabajo en altura, charlas diarias</t>
  </si>
  <si>
    <t>Capacitación de manejo y uso de EPP, Capacitación en la Matriz IPERC y Mapa de Riesgos, Capacitación de Herramientas manuales y de Poder, Capacitación RISST, Supervisión Constante, Señalizaciones de Seguridad, orden y limpieza periódica, charlas</t>
  </si>
  <si>
    <t>Capacitación de manejo y uso de EPP, Capacitación en la Matriz IPERC y Mapa de Riesgos, Capacitación de Herramientas manuales y de Poder, Capacitación RISST, Supervisión Constante, Señalizaciones de Seguridad, orden y limpieza periódica, charlas diarias</t>
  </si>
  <si>
    <t>Capacitación de manejo y uso de EPP, Capacitación en la Matriz IPERC y Mapa de Riesgos, Capacitación de Herramientas manuales y de Poder, Capacitación RISST, Supervisión Constante, Señalizaciones de Seguridad, orden y limpieza periódica, monitoreo de ruido, EMOS, charlas diarias</t>
  </si>
  <si>
    <t>Capacitación de manejo y uso de EPP, Capacitación en la Matriz IPERC y Mapa de Riesgos, Capacitación de Herramientas manuales y de Poder, Capacitación RISST, Supervisión Constante, Señalizaciones de Seguridad, orden y limpieza periódica, uso de extintor portatil, charlas diarias</t>
  </si>
  <si>
    <t xml:space="preserve">  Capacitación de Manejo y Uso de EPP, Capacitación de Herramientas Manuales y de Poder, Capacitación de IPERC, ATS y Permisos de trabajo, Mapa de Riesgos, Capacitación del RISST, Supervisión constante, Orden y Limpieza Periódica, señalización con letreros de seguridad, charlas diarias, capacitación en uso de bloqueador.</t>
  </si>
  <si>
    <t xml:space="preserve">  Capacitación de Manejo y Uso de EPP, Capacitación de Herramientas Manuales y de Poder, Capacitación de IPERC, ATS y Permisos de trabajo, Mapa de Riesgos, Capacitación del RISST, Supervisión constante, Orden y Limpieza Periódica, señalización con letreros de seguridad, uso de extintor portatil, monitore de agentes quimicos para particulas respirables, EMOS, charlas diarias.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</si>
  <si>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seguridad,inspección de equipos de protección personal, extintor portatil, EMOS, charlas diarias.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</si>
  <si>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charlas diarias.</t>
  </si>
  <si>
    <t>Capacitación de manejo y uso de EPP, Capacitación en la Matriz IPERC y Mapa de Riesgos, Capacitación de Herramientas manuales y de Poder, Capacitación RISST, Supervisión Constante, Señalizaciones de Seguridad, orden y limpieza periódica, charlas diarias.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</si>
  <si>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arnes y linea de vida, EMOS, extintor, personal de apoyo para trabajos en altura, charlas diarias.</t>
  </si>
  <si>
    <t>Uso de montacarga y/o herramientas de apoyo para traslado de material o piezas</t>
  </si>
  <si>
    <t>sobreesfuerzo, lesiones , traslado</t>
  </si>
  <si>
    <t>traslado de objeto o materiales pesados</t>
  </si>
  <si>
    <t>Energía eléctrica de equipos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</si>
  <si>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capacitación en bloqueo de equipos,Supervisión constante, Orden y Limpieza Periódica, señalización con letreros de seguridad, charlas diarias, extintor portatil, conos.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</si>
  <si>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uso de bloqueador, capacitación en uso de bloqueador.</t>
  </si>
  <si>
    <t>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 de lineas, señalización con letreros de seguridad, equipos bloqueados y desernegizados, capacitación en bloqueo y etiquetado, charlas diarias, plan de emergencia</t>
  </si>
  <si>
    <t>Herramientas manuales para golpear y cortar (martillo, cincel, combas)</t>
  </si>
  <si>
    <t>Capacitación de manejo y uso de EPP, Capacitación en la Matriz IPERC y Mapa de Riesgos, Capacitación de Herramientas manuales y de Poder, Capacitación RISST, Supervisión Constante, Señalizaciones de Seguridad, orden y limpieza periódica, capacitación y autorización en manejo manual de carga, monitoreo ocupacional en ergonomia, pausas activa, capacitación y autorización para uso de  montacarga, charlas diarias, plan de emergencia.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</si>
  <si>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charlas de seguridad, monitoreo de ruido, EMOS, pausas activas.</t>
  </si>
  <si>
    <t>Capacitación de manejo y uso de EPP, Capacitación en la Matriz IPERC y Mapa de Riesgos, Capacitación de Herramientas manuales y de Poder, Capacitación RISST, Supervisión Constante, Señalizaciones de Seguridad, orden y limpieza periódica, capacitación en manejo manual de carga, monitoreo ocupacional en ergonomia, pausas activa, capacitación y autorización para uso de  montacarga, charlas diarias.</t>
  </si>
  <si>
    <t>Exposición a radicación solar, golpe de calor, agotamiento, deshidratación, quemaduras en la piel, tormentas</t>
  </si>
  <si>
    <t xml:space="preserve"> Capacitación de Manejo y Uso de EPP, Capacitación de Herramientas Manuales y de Poder, Capacitación de IPERC, ATS y Permisos de trabajo, Mapa de Riesgos, Capacitación del RISST, Supervisión constante, Orden y Limpieza Periódica, señalización con letreros de seguridad, uso de extintor portatil,  extintor portatil, charlas diarias,paralizar la actividad y resguardarse a un lugar seguro, difusión del plan de emergencia, uso y capacitación de bloqueador solar.</t>
  </si>
  <si>
    <t xml:space="preserve"> Capacitación de Manejo y Uso de EPP, Capacitación de Herramientas Manuales y de Poder, Capacitación de IPERC, ATS y Permisos de trabajo, Mapa de Riesgos, Capacitación del RISST, Supervisión constante, Orden y Limpieza Periódica, señalización con letreros de seguridad, uso de extintor portatil,  extintor portatil, charlas diarias,paralizar la actividad y resguardarse a un lugar seguro, difusión del plan de emergencia, uso y capacitación de bloqueador solar, para rayos.</t>
  </si>
  <si>
    <t xml:space="preserve">  Capacitación de Manejo y Uso de EPP, Capacitación de Herramientas Manuales y de Poder, Capacitación de IPERC, ATS y Permisos de trabajo, Mapa de Riesgos, Capacitación del RISST, capacitacion en espacio confinado, bloqueo y etiquetado de equipo, medición de gases, Supervisión constante, Orden y Limpieza Periódica, señalización con letreros de seguridad, uso de extintor portatil, monitoreo de agentes quimicos, plan de emergencia ,EMOS, charlas diarias, uso de ventilador de aire, vigia,</t>
  </si>
  <si>
    <t>Capacitación de manejo y uso de EPP, Capacitación en la Matriz IPERC y Mapa de Riesgos, Capacitación de Herramientas manuales y de Poder, Capacitación RISST, Supervisión Constante, Señalizaciones de Seguridad, orden y limpieza periódica, charlas en el exceso de confianza, manejo manual de carga.</t>
  </si>
  <si>
    <t xml:space="preserve">  Capacitación de Manejo y Uso de EPP, Capacitación de Herramientas Manuales y de Poder, Capacitación de trabajos en caliente, Capacitación de IPERC, ATS y Permisos de trabajo, Mapa de Riesgos, Capacitación del RISST, Supervisión constante, Orden y Limpieza Periódica, señalización con letreros de seguridad vial, uso de chaleco reflectivo en turno nocturno, plan de emergencia</t>
  </si>
  <si>
    <t>Capacitación de Manejo y Uso de EPP , Capacitación de Herramientas Manuales y de Poder, Capacitación de IPERC y puesto de trabajo, ATS y Permisos de Trabajo, Control constante de la supervisión, Uso de cajas para herramientas, inspección de equipos y herramientas, charlas diarias para el exceso de confianza y la prisa, capacitación en manejo manual de carga.</t>
  </si>
  <si>
    <t>Capacitación de manejo y uso de EPP, Capacitación en la Matriz IPERC y puesto de trabajo,  Mapa de Riesgos, Capacitación de Herramientas manuales y de Poder, Capacitación RISST, Supervisión Constante, Señalizaciones de Seguridad, orden y limpieza periódica, capacitación en manejo manual de carga, monitoreo ocupacional en ergonomia, pausas activa, capacitación y autorización para uso de  montacarga, charlas diarias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</si>
  <si>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charlas diarias, plan de emergencia</t>
  </si>
  <si>
    <t xml:space="preserve">  Capacitación de Manejo y Uso de EPP, Capacitación de Herramientas Manuales y de Poder, Capacitación de trabajos en caliente,  Capacitación de trabajos en altura,Capacitación de IPERC y puesto de trabajo, ATS y Permisos de trabajo, Mapa de Riesgos, Capacitación del RISST, Supervisión constante, Orden y Limpieza Periódica, señalización con letreros de seguridad, monitoreo por humos metalicos, EMOS, extintor portatil, vigia,conos o cintas de seguridad, charlas diarias</t>
  </si>
  <si>
    <t>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EMOS, monitoreo de humos metalicos, charlas diarias, plan de emergencia</t>
  </si>
  <si>
    <t xml:space="preserve">  Capacitación de Manejo y Uso de EPP, Capacitación de Herramientas Manuales y de Poder, Capacitación de trabajos en caliente, Capacitación de IPERC, ATS y Permisos de trabajo, Mapa de Riesgos, Capacitación del RISST, Supervisión constante, Orden y Limpieza Periódica, señalización con letreros de seguridad, plan de emergencia.</t>
  </si>
  <si>
    <t xml:space="preserve">  Capacitación de Manejo y Uso de EPP, Capacitación de Herramientas Manuales y de Poder, Capacitación de trabajos en caliente, Capacitación de IPERC y puesto de trabajo, ATS y Permisos de trabajo, Mapa de Riesgos, Capacitación del RISST, Supervisión constante, Orden y Limpieza Periódica, señalización con letreros de seguridad, extintor portatil, plan de emergencia, EMOS, capacitación en bloqueo y etiquetado, charlas diarias.</t>
  </si>
  <si>
    <t>superficies calientes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</si>
  <si>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charlas, ventilador, EMO, plan de emergencia.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</si>
  <si>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charlas, ventilador, EMOS, plan de emergencia.</t>
  </si>
  <si>
    <t>Capacitación de Manejo y Uso de EPP , Capacitación de Herramientas Manuales y de Poder, Capacitación de IPERC y puesto de trabajo, ATS y Permisos de Trabajo, Control constante de la supervisión, Uso de cajas para herramientas, inspección de equipos y herramientas, charlas diarias para el exceso de confianza y la prisa, capacitación en manejo manual de carga, ergonomia, emos.</t>
  </si>
  <si>
    <t>Capacitación de Manejo y Uso de EPP , Capacitación de Herramientas Manuales y de Poder, Capacitación de IPERC y puesto de trabajo, ATS y Permisos de Trabajo, Control constante de la supervisión, Uso de cajas para herramientas, inspección de equipos y herramientas, charlas diarias para el exceso de confianza y la prisa, capacitación en manejo manual de carga, ergonomia.</t>
  </si>
  <si>
    <t>Fuego o chispas por reacción química de soldadura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</si>
  <si>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capacitación en hojas de seguridad, Supervisión constante, Orden y Limpieza Periódica, señalización con letreros de seguridad, EMOS, vigia, conos o cintas, extintor portatil, extintor portatil, charlas diarias.</t>
  </si>
  <si>
    <t xml:space="preserve">  Capacitación de Manejo y Uso de EPP, Capacitación de Herramientas Manuales y de Poder, Capacitación de trabajos en caliente, Capacitación de IPERC, ATS y Permisos de trabajo, Mapa de Riesgos, Capacitación del RISST, Supervisión constante,monitoreo de ergonomia, pausas activas, charlas diarias.</t>
  </si>
  <si>
    <t xml:space="preserve">  Capacitación de Manejo y Uso de EPP,  Capacitación de manipulación de sustancias quimicas peligrosas,Capacitación del RISST, Supervisión constante.</t>
  </si>
  <si>
    <t>V: 00</t>
  </si>
  <si>
    <t>Zapatos de Seguridad, Guantes de Seguridad, Casco de Seguridad</t>
  </si>
  <si>
    <t>Camisa, pantalón jean,  guantes de seguridad.</t>
  </si>
  <si>
    <t>Tapones y/o orejeras con acople a casco, casco de seguridad.</t>
  </si>
  <si>
    <t xml:space="preserve"> Plan de Vigilancia Prevención y Control COVID-19.
Capacitación sobre prevención y factores de riesgo de COVID-19.
Infografía de limpieza en equipos y ambientes de trabajo, señalización COVID-19.</t>
  </si>
  <si>
    <r>
      <t xml:space="preserve">CSST
</t>
    </r>
    <r>
      <rPr>
        <sz val="14"/>
        <rFont val="Arial Narrow"/>
        <family val="2"/>
      </rPr>
      <t>Jorge Luis Córdova Orozco</t>
    </r>
    <r>
      <rPr>
        <b/>
        <sz val="14"/>
        <rFont val="Arial Narrow"/>
        <family val="2"/>
      </rPr>
      <t xml:space="preserve">
(Presidente de CSST)</t>
    </r>
  </si>
  <si>
    <t>Revisado por:</t>
  </si>
  <si>
    <t>Aprobado por:</t>
  </si>
  <si>
    <t>Casco de seguridad, zapatos de seguridad.</t>
  </si>
  <si>
    <t>Casco de seguridad, guantes de cuero, camperas.</t>
  </si>
  <si>
    <t>Casco de seguridad, lentes de seguridad, guantes de cuero, camperas.</t>
  </si>
  <si>
    <t>Careta para soldar.</t>
  </si>
  <si>
    <t>Guantes de cuero.</t>
  </si>
  <si>
    <t>Guantes de cuero, camperas.</t>
  </si>
  <si>
    <t>Uniforme de trabajo, mandil de cuero.</t>
  </si>
  <si>
    <t>Camisa manga larga y pantalon.</t>
  </si>
  <si>
    <t>Respirador media cara con filtro para humos metálicos.</t>
  </si>
  <si>
    <t>MANTENIMIENTO</t>
  </si>
  <si>
    <t>SOLDADOR INDUSTRIAL</t>
  </si>
  <si>
    <r>
      <t xml:space="preserve">Jefatura de Mantenimiento
</t>
    </r>
    <r>
      <rPr>
        <sz val="14"/>
        <rFont val="Arial Narrow"/>
        <family val="2"/>
      </rPr>
      <t>Victor Hugo Romero Farromeque</t>
    </r>
    <r>
      <rPr>
        <b/>
        <sz val="14"/>
        <rFont val="Arial Narrow"/>
        <family val="2"/>
      </rPr>
      <t xml:space="preserve">
(Jefe de Mantenimiento)</t>
    </r>
  </si>
  <si>
    <t>IP-IDS-SST-023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</si>
  <si>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</si>
  <si>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</si>
  <si>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</si>
  <si>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</si>
  <si>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</si>
  <si>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</si>
  <si>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</si>
  <si>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</si>
  <si>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</si>
  <si>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Uso de maquina de soldar y amoladora</t>
  </si>
  <si>
    <t>contacto con superficie caliente, explosión, exposición a inhalación de humos metalicos, incendios.</t>
  </si>
  <si>
    <t>contacto con partículas metálicas, inhalación de humos metálicos, quemaduras, lesiones a la vista, incendio.</t>
  </si>
  <si>
    <t>Camisa manga larga o corta, pantalon jean,Careta para soldar, careta para esmerilar, respirador media cara con filtro para particulas, escarpin de cuero, mandil de cuerpo, mangas de cuero, guantes de carnaza dragon rojo.</t>
  </si>
  <si>
    <t>Camisa manga larga o corta, pantalon jean,Careta para soldar, lentes oscuro, respirador media cara con filtro para particulas, escarpin de cuero, mandil de cuerpo, mangas de cuero, guantes de carnaza dragon rojo.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</si>
  <si>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EMOS, vigia, conos o cintas, extintor portatil, charlas diarias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</si>
  <si>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</si>
  <si>
    <t>Uso de equipo oxicorte oxigeno y acetileno</t>
  </si>
  <si>
    <r>
      <t xml:space="preserve">Jefatura SST
</t>
    </r>
    <r>
      <rPr>
        <sz val="14"/>
        <rFont val="Arial Narrow"/>
        <family val="2"/>
      </rPr>
      <t>Katia Luz Romero Gómez</t>
    </r>
    <r>
      <rPr>
        <b/>
        <sz val="14"/>
        <rFont val="Arial Narrow"/>
        <family val="2"/>
      </rPr>
      <t xml:space="preserve">
(Coordinador 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</si>
</sst>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0"/>
      <color theme="1"/>
      <name val="Arial Narrow"/>
      <family val="2"/>
    </font>
    <font>
      <b/>
      <sz val="18"/>
      <name val="Arial Narrow"/>
      <family val="2"/>
    </font>
    <font>
      <b/>
      <sz val="10"/>
      <name val="Arial Narrow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6"/>
      <color indexed="8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sz val="14"/>
      <name val="Arial Narrow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5" fillId="8" borderId="4" xfId="0" applyFont="1" applyFill="1" applyBorder="1" applyAlignment="1">
      <alignment horizontal="center" vertical="center" wrapText="1"/>
    </xf>
    <xf numFmtId="17" fontId="0" fillId="0" borderId="0" xfId="0" applyNumberFormat="1" applyAlignment="1">
      <alignment wrapText="1"/>
    </xf>
    <xf numFmtId="2" fontId="3" fillId="2" borderId="0" xfId="0" applyNumberFormat="1" applyFont="1" applyFill="1" applyAlignment="1">
      <alignment horizontal="center" vertical="center" wrapText="1"/>
    </xf>
    <xf numFmtId="0" fontId="17" fillId="9" borderId="4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horizontal="center" vertical="center" textRotation="90" wrapText="1"/>
    </xf>
    <xf numFmtId="0" fontId="18" fillId="9" borderId="4" xfId="0" applyFont="1" applyFill="1" applyBorder="1" applyAlignment="1">
      <alignment horizontal="center" vertical="center" textRotation="90" wrapText="1"/>
    </xf>
    <xf numFmtId="0" fontId="19" fillId="0" borderId="4" xfId="0" applyFont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textRotation="90" wrapText="1"/>
    </xf>
    <xf numFmtId="0" fontId="19" fillId="2" borderId="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textRotation="90" wrapText="1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>
      <alignment horizontal="center" vertical="center" textRotation="90" wrapText="1"/>
    </xf>
    <xf numFmtId="0" fontId="22" fillId="0" borderId="4" xfId="0" applyFont="1" applyBorder="1" applyAlignment="1">
      <alignment horizontal="center" wrapText="1"/>
    </xf>
    <xf numFmtId="0" fontId="23" fillId="0" borderId="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textRotation="90" wrapText="1"/>
    </xf>
    <xf numFmtId="2" fontId="19" fillId="6" borderId="4" xfId="0" applyNumberFormat="1" applyFont="1" applyFill="1" applyBorder="1" applyAlignment="1">
      <alignment horizontal="center" vertical="center" wrapText="1"/>
    </xf>
    <xf numFmtId="2" fontId="19" fillId="6" borderId="16" xfId="0" applyNumberFormat="1" applyFont="1" applyFill="1" applyBorder="1" applyAlignment="1">
      <alignment horizontal="center" vertical="center" wrapText="1"/>
    </xf>
    <xf numFmtId="2" fontId="19" fillId="7" borderId="4" xfId="0" applyNumberFormat="1" applyFont="1" applyFill="1" applyBorder="1" applyAlignment="1">
      <alignment horizontal="center" vertical="center" wrapText="1"/>
    </xf>
    <xf numFmtId="2" fontId="19" fillId="4" borderId="16" xfId="0" applyNumberFormat="1" applyFont="1" applyFill="1" applyBorder="1" applyAlignment="1">
      <alignment horizontal="center" vertical="center" wrapText="1"/>
    </xf>
    <xf numFmtId="2" fontId="19" fillId="4" borderId="4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3" fillId="10" borderId="4" xfId="0" applyFont="1" applyFill="1" applyBorder="1" applyAlignment="1">
      <alignment horizontal="left" vertical="center"/>
    </xf>
    <xf numFmtId="0" fontId="18" fillId="9" borderId="29" xfId="0" applyFont="1" applyFill="1" applyBorder="1" applyAlignment="1">
      <alignment horizontal="center" vertical="center" wrapText="1"/>
    </xf>
    <xf numFmtId="0" fontId="18" fillId="9" borderId="16" xfId="0" applyFont="1" applyFill="1" applyBorder="1" applyAlignment="1">
      <alignment horizontal="center" vertical="center" textRotation="90" wrapText="1"/>
    </xf>
    <xf numFmtId="0" fontId="19" fillId="2" borderId="29" xfId="0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textRotation="90" wrapText="1"/>
    </xf>
    <xf numFmtId="0" fontId="19" fillId="2" borderId="14" xfId="0" applyFont="1" applyFill="1" applyBorder="1" applyAlignment="1">
      <alignment horizontal="center" vertical="center" wrapText="1"/>
    </xf>
    <xf numFmtId="2" fontId="19" fillId="7" borderId="14" xfId="0" applyNumberFormat="1" applyFont="1" applyFill="1" applyBorder="1" applyAlignment="1">
      <alignment horizontal="center" vertical="center" wrapText="1"/>
    </xf>
    <xf numFmtId="2" fontId="19" fillId="4" borderId="31" xfId="0" applyNumberFormat="1" applyFont="1" applyFill="1" applyBorder="1" applyAlignment="1">
      <alignment horizontal="center" vertical="center" wrapText="1"/>
    </xf>
    <xf numFmtId="2" fontId="19" fillId="11" borderId="4" xfId="0" applyNumberFormat="1" applyFont="1" applyFill="1" applyBorder="1" applyAlignment="1">
      <alignment horizontal="center" vertical="center" wrapText="1"/>
    </xf>
    <xf numFmtId="2" fontId="19" fillId="11" borderId="16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8" fillId="9" borderId="11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8" fillId="9" borderId="13" xfId="0" applyFont="1" applyFill="1" applyBorder="1" applyAlignment="1">
      <alignment horizontal="center" vertical="center" wrapText="1"/>
    </xf>
    <xf numFmtId="0" fontId="18" fillId="9" borderId="8" xfId="0" applyFont="1" applyFill="1" applyBorder="1" applyAlignment="1">
      <alignment horizontal="center" vertical="center" textRotation="90" wrapText="1"/>
    </xf>
    <xf numFmtId="0" fontId="18" fillId="9" borderId="10" xfId="0" applyFont="1" applyFill="1" applyBorder="1" applyAlignment="1">
      <alignment horizontal="center" vertical="center" textRotation="90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3" fillId="10" borderId="11" xfId="0" applyFont="1" applyFill="1" applyBorder="1" applyAlignment="1">
      <alignment horizontal="center" vertical="center"/>
    </xf>
    <xf numFmtId="0" fontId="23" fillId="10" borderId="12" xfId="0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14" fontId="22" fillId="0" borderId="2" xfId="0" applyNumberFormat="1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14" fontId="22" fillId="0" borderId="5" xfId="0" applyNumberFormat="1" applyFont="1" applyBorder="1" applyAlignment="1">
      <alignment horizontal="center" vertical="center" wrapText="1"/>
    </xf>
    <xf numFmtId="14" fontId="22" fillId="0" borderId="6" xfId="0" applyNumberFormat="1" applyFont="1" applyBorder="1" applyAlignment="1">
      <alignment horizontal="center" vertical="center" wrapText="1"/>
    </xf>
    <xf numFmtId="14" fontId="22" fillId="0" borderId="7" xfId="0" applyNumberFormat="1" applyFont="1" applyBorder="1" applyAlignment="1">
      <alignment horizontal="center" vertical="center" wrapText="1"/>
    </xf>
    <xf numFmtId="0" fontId="24" fillId="10" borderId="4" xfId="0" applyFont="1" applyFill="1" applyBorder="1" applyAlignment="1">
      <alignment horizontal="center" vertical="center"/>
    </xf>
    <xf numFmtId="0" fontId="23" fillId="10" borderId="12" xfId="0" applyFont="1" applyFill="1" applyBorder="1" applyAlignment="1">
      <alignment horizontal="left" vertical="center"/>
    </xf>
    <xf numFmtId="0" fontId="23" fillId="10" borderId="1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textRotation="90" wrapText="1"/>
    </xf>
    <xf numFmtId="0" fontId="6" fillId="7" borderId="4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8" fillId="9" borderId="2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wrapText="1"/>
    </xf>
    <xf numFmtId="0" fontId="12" fillId="2" borderId="21" xfId="0" applyFont="1" applyFill="1" applyBorder="1" applyAlignment="1">
      <alignment horizontal="center" wrapText="1"/>
    </xf>
    <xf numFmtId="0" fontId="12" fillId="2" borderId="26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7" fillId="9" borderId="27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textRotation="90" wrapText="1"/>
    </xf>
    <xf numFmtId="0" fontId="17" fillId="9" borderId="10" xfId="0" applyFont="1" applyFill="1" applyBorder="1" applyAlignment="1">
      <alignment horizontal="center" vertical="center" textRotation="90" wrapText="1"/>
    </xf>
    <xf numFmtId="0" fontId="19" fillId="0" borderId="18" xfId="0" applyFont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508000</xdr:colOff>
      <xdr:row>0</xdr:row>
      <xdr:rowOff>127000</xdr:rowOff>
    </xdr:from>
    <xdr:ext cx="1314450" cy="530947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508000" y="127000"/>
          <a:ext cx="1314450" cy="530947"/>
        </a:xfrm>
        <a:prstGeom prst="rect">
          <a:avLst/>
        </a:prstGeom>
      </xdr:spPr>
    </xdr:pic>
    <xdr:clientData/>
  </xdr:oneCellAnchor>
  <xdr:twoCellAnchor editAs="oneCell">
    <xdr:from>
      <xdr:col>18</xdr:col>
      <xdr:colOff>1381124</xdr:colOff>
      <xdr:row>95</xdr:row>
      <xdr:rowOff>165099</xdr:rowOff>
    </xdr:from>
    <xdr:to>
      <xdr:col>19</xdr:col>
      <xdr:colOff>3684061</xdr:colOff>
      <xdr:row>95</xdr:row>
      <xdr:rowOff>2470149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83937" y="101320599"/>
          <a:ext cx="3993624" cy="2305050"/>
        </a:xfrm>
        <a:prstGeom prst="rect">
          <a:avLst/>
        </a:prstGeom>
      </xdr:spPr>
    </xdr:pic>
    <xdr:clientData/>
  </xdr:twoCellAnchor>
  <xdr:twoCellAnchor editAs="oneCell">
    <xdr:from>
      <xdr:col>15</xdr:col>
      <xdr:colOff>1476374</xdr:colOff>
      <xdr:row>95</xdr:row>
      <xdr:rowOff>230187</xdr:rowOff>
    </xdr:from>
    <xdr:to>
      <xdr:col>15</xdr:col>
      <xdr:colOff>4548187</xdr:colOff>
      <xdr:row>95</xdr:row>
      <xdr:rowOff>2463799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835437" y="101385687"/>
          <a:ext cx="3071813" cy="2233612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2095500</xdr:colOff>
      <xdr:row>95</xdr:row>
      <xdr:rowOff>396875</xdr:rowOff>
    </xdr:from>
    <xdr:to>
      <xdr:col>9</xdr:col>
      <xdr:colOff>471724</xdr:colOff>
      <xdr:row>95</xdr:row>
      <xdr:rowOff>2412999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7250" y="161290000"/>
          <a:ext cx="5329474" cy="20161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F98"/>
  <sheetViews>
    <sheetView showGridLines="0" tabSelected="1" topLeftCell="I76" zoomScale="40" zoomScaleNormal="40" zoomScaleSheetLayoutView="50" workbookViewId="0">
      <selection activeCell="AA96" sqref="AA96"/>
    </sheetView>
  </sheetViews>
  <sheetFormatPr baseColWidth="10" defaultColWidth="11.453125" defaultRowHeight="14.5" x14ac:dyDescent="0.35"/>
  <cols>
    <col min="1" max="1" width="25.7265625" style="3" customWidth="1"/>
    <col min="2" max="2" width="13.1796875" style="1" customWidth="1"/>
    <col min="3" max="3" width="34.26953125" style="1" customWidth="1"/>
    <col min="4" max="4" width="45" style="1" customWidth="1"/>
    <col min="5" max="5" width="20.54296875" style="4" customWidth="1"/>
    <col min="6" max="6" width="7.7265625" style="4" customWidth="1"/>
    <col min="7" max="7" width="10.81640625" style="4" customWidth="1"/>
    <col min="8" max="14" width="7.7265625" style="4" customWidth="1"/>
    <col min="15" max="15" width="28" style="1" customWidth="1"/>
    <col min="16" max="16" width="87.7265625" style="1" customWidth="1"/>
    <col min="17" max="17" width="8.7265625" style="1" customWidth="1"/>
    <col min="18" max="18" width="10.7265625" style="1" customWidth="1"/>
    <col min="19" max="19" width="25.453125" style="1" customWidth="1"/>
    <col min="20" max="20" width="85.7265625" style="3" customWidth="1"/>
    <col min="21" max="21" width="40.7265625" style="1" customWidth="1"/>
    <col min="22" max="28" width="7.7265625" style="4" customWidth="1"/>
    <col min="29" max="29" width="33" style="4" customWidth="1"/>
    <col min="30" max="16384" width="11.453125" style="1"/>
  </cols>
  <sheetData>
    <row r="1" spans="1:29" ht="30" customHeight="1" x14ac:dyDescent="0.35">
      <c r="A1" s="121"/>
      <c r="B1" s="122"/>
      <c r="C1" s="125" t="s">
        <v>113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7"/>
      <c r="V1" s="107" t="s">
        <v>0</v>
      </c>
      <c r="W1" s="107"/>
      <c r="X1" s="107"/>
      <c r="Y1" s="107"/>
      <c r="Z1" s="107"/>
      <c r="AA1" s="107" t="s">
        <v>229</v>
      </c>
      <c r="AB1" s="107"/>
      <c r="AC1" s="108"/>
    </row>
    <row r="2" spans="1:29" ht="30" customHeight="1" x14ac:dyDescent="0.35">
      <c r="A2" s="123"/>
      <c r="B2" s="124"/>
      <c r="C2" s="128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30"/>
      <c r="V2" s="109" t="s">
        <v>1</v>
      </c>
      <c r="W2" s="109"/>
      <c r="X2" s="109"/>
      <c r="Y2" s="109"/>
      <c r="Z2" s="109"/>
      <c r="AA2" s="109" t="s">
        <v>209</v>
      </c>
      <c r="AB2" s="109"/>
      <c r="AC2" s="110"/>
    </row>
    <row r="3" spans="1:29" s="50" customFormat="1" ht="48.75" customHeight="1" x14ac:dyDescent="0.35">
      <c r="A3" s="131" t="s">
        <v>2</v>
      </c>
      <c r="B3" s="132"/>
      <c r="C3" s="133" t="s">
        <v>114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5"/>
    </row>
    <row r="4" spans="1:29" s="50" customFormat="1" ht="48.75" customHeight="1" x14ac:dyDescent="0.35">
      <c r="A4" s="131" t="s">
        <v>96</v>
      </c>
      <c r="B4" s="132"/>
      <c r="C4" s="113" t="s">
        <v>227</v>
      </c>
      <c r="D4" s="114"/>
      <c r="E4" s="114"/>
      <c r="F4" s="114"/>
      <c r="G4" s="114"/>
      <c r="H4" s="114"/>
      <c r="I4" s="114"/>
      <c r="J4" s="114"/>
      <c r="K4" s="136"/>
      <c r="L4" s="137" t="s">
        <v>97</v>
      </c>
      <c r="M4" s="138"/>
      <c r="N4" s="138"/>
      <c r="O4" s="139"/>
      <c r="P4" s="113" t="s">
        <v>226</v>
      </c>
      <c r="Q4" s="114"/>
      <c r="R4" s="114"/>
      <c r="S4" s="136"/>
      <c r="T4" s="137" t="s">
        <v>98</v>
      </c>
      <c r="U4" s="139"/>
      <c r="V4" s="113" t="s">
        <v>99</v>
      </c>
      <c r="W4" s="114"/>
      <c r="X4" s="114"/>
      <c r="Y4" s="114"/>
      <c r="Z4" s="114"/>
      <c r="AA4" s="114"/>
      <c r="AB4" s="114"/>
      <c r="AC4" s="115"/>
    </row>
    <row r="5" spans="1:29" ht="69" customHeight="1" x14ac:dyDescent="0.35">
      <c r="A5" s="140" t="s">
        <v>100</v>
      </c>
      <c r="B5" s="141"/>
      <c r="C5" s="141"/>
      <c r="D5" s="142"/>
      <c r="E5" s="24" t="s">
        <v>101</v>
      </c>
      <c r="F5" s="143" t="s">
        <v>102</v>
      </c>
      <c r="G5" s="143" t="s">
        <v>103</v>
      </c>
      <c r="H5" s="68" t="s">
        <v>3</v>
      </c>
      <c r="I5" s="69"/>
      <c r="J5" s="69"/>
      <c r="K5" s="69"/>
      <c r="L5" s="69"/>
      <c r="M5" s="69"/>
      <c r="N5" s="69"/>
      <c r="O5" s="70"/>
      <c r="P5" s="71" t="s">
        <v>4</v>
      </c>
      <c r="Q5" s="68" t="s">
        <v>28</v>
      </c>
      <c r="R5" s="69"/>
      <c r="S5" s="69"/>
      <c r="T5" s="69"/>
      <c r="U5" s="70"/>
      <c r="V5" s="68" t="s">
        <v>5</v>
      </c>
      <c r="W5" s="69"/>
      <c r="X5" s="69"/>
      <c r="Y5" s="69"/>
      <c r="Z5" s="69"/>
      <c r="AA5" s="69"/>
      <c r="AB5" s="69"/>
      <c r="AC5" s="118"/>
    </row>
    <row r="6" spans="1:29" s="2" customFormat="1" ht="207.75" customHeight="1" x14ac:dyDescent="0.35">
      <c r="A6" s="52" t="s">
        <v>6</v>
      </c>
      <c r="B6" s="25" t="s">
        <v>0</v>
      </c>
      <c r="C6" s="25" t="s">
        <v>7</v>
      </c>
      <c r="D6" s="25" t="s">
        <v>8</v>
      </c>
      <c r="E6" s="26" t="s">
        <v>104</v>
      </c>
      <c r="F6" s="144"/>
      <c r="G6" s="144"/>
      <c r="H6" s="27" t="s">
        <v>9</v>
      </c>
      <c r="I6" s="27" t="s">
        <v>10</v>
      </c>
      <c r="J6" s="27" t="s">
        <v>11</v>
      </c>
      <c r="K6" s="27" t="s">
        <v>12</v>
      </c>
      <c r="L6" s="27" t="s">
        <v>13</v>
      </c>
      <c r="M6" s="27" t="s">
        <v>14</v>
      </c>
      <c r="N6" s="27" t="s">
        <v>15</v>
      </c>
      <c r="O6" s="27" t="s">
        <v>16</v>
      </c>
      <c r="P6" s="72"/>
      <c r="Q6" s="27" t="s">
        <v>17</v>
      </c>
      <c r="R6" s="27" t="s">
        <v>18</v>
      </c>
      <c r="S6" s="27" t="s">
        <v>19</v>
      </c>
      <c r="T6" s="27" t="s">
        <v>20</v>
      </c>
      <c r="U6" s="27" t="s">
        <v>21</v>
      </c>
      <c r="V6" s="27" t="s">
        <v>9</v>
      </c>
      <c r="W6" s="27" t="s">
        <v>10</v>
      </c>
      <c r="X6" s="27" t="s">
        <v>11</v>
      </c>
      <c r="Y6" s="27" t="s">
        <v>12</v>
      </c>
      <c r="Z6" s="27" t="s">
        <v>13</v>
      </c>
      <c r="AA6" s="27" t="s">
        <v>14</v>
      </c>
      <c r="AB6" s="27" t="s">
        <v>22</v>
      </c>
      <c r="AC6" s="53" t="s">
        <v>16</v>
      </c>
    </row>
    <row r="7" spans="1:29" ht="157.5" customHeight="1" x14ac:dyDescent="0.35">
      <c r="A7" s="116" t="s">
        <v>23</v>
      </c>
      <c r="B7" s="30">
        <v>301</v>
      </c>
      <c r="C7" s="30" t="s">
        <v>127</v>
      </c>
      <c r="D7" s="30" t="s">
        <v>130</v>
      </c>
      <c r="E7" s="119" t="s">
        <v>78</v>
      </c>
      <c r="F7" s="29" t="s">
        <v>110</v>
      </c>
      <c r="G7" s="30" t="s">
        <v>80</v>
      </c>
      <c r="H7" s="30">
        <v>2</v>
      </c>
      <c r="I7" s="30">
        <v>1</v>
      </c>
      <c r="J7" s="30">
        <v>2</v>
      </c>
      <c r="K7" s="30">
        <v>3</v>
      </c>
      <c r="L7" s="30">
        <f t="shared" ref="L7:L43" si="0">H7+I7+J7+K7</f>
        <v>8</v>
      </c>
      <c r="M7" s="30">
        <v>2</v>
      </c>
      <c r="N7" s="28">
        <f t="shared" ref="N7:N17" si="1">L7*M7</f>
        <v>16</v>
      </c>
      <c r="O7" s="46" t="str">
        <f t="shared" ref="O7:O43" si="2">IF(N7&gt;=25,"INTOLERABLE",IF(N7&gt;=17,"IMPORTANTE",IF(N7&gt;=9,"MODERADO",IF(N7&gt;=5,"TOLERABLE","TRIVIAL"))))</f>
        <v>MODERADO</v>
      </c>
      <c r="P7" s="31" t="s">
        <v>72</v>
      </c>
      <c r="Q7" s="28" t="s">
        <v>29</v>
      </c>
      <c r="R7" s="28" t="s">
        <v>29</v>
      </c>
      <c r="S7" s="28" t="s">
        <v>29</v>
      </c>
      <c r="T7" s="28" t="s">
        <v>204</v>
      </c>
      <c r="U7" s="28" t="s">
        <v>218</v>
      </c>
      <c r="V7" s="30">
        <v>2</v>
      </c>
      <c r="W7" s="30">
        <v>1</v>
      </c>
      <c r="X7" s="30">
        <v>1</v>
      </c>
      <c r="Y7" s="30">
        <v>3</v>
      </c>
      <c r="Z7" s="30">
        <f t="shared" ref="Z7:Z43" si="3">V7+W7+X7+Y7</f>
        <v>7</v>
      </c>
      <c r="AA7" s="30">
        <v>1</v>
      </c>
      <c r="AB7" s="30">
        <f t="shared" ref="AB7:AB17" si="4">Z7*AA7</f>
        <v>7</v>
      </c>
      <c r="AC7" s="43" t="str">
        <f t="shared" ref="AC7:AC43" si="5">IF(AB7&gt;=25,"INTOLERABLE",IF(AB7&gt;=17,"IMPORTANTE",IF(AB7&gt;=9,"MODERADO",IF(AB7&gt;=5,"TOLERABLE","TRIVIAL"))))</f>
        <v>TOLERABLE</v>
      </c>
    </row>
    <row r="8" spans="1:29" ht="409.5" customHeight="1" x14ac:dyDescent="0.35">
      <c r="A8" s="117"/>
      <c r="B8" s="30">
        <v>908</v>
      </c>
      <c r="C8" s="30" t="str">
        <f>IFERROR(VLOOKUP(B8,[4]PELIGROS!$B$7:$D$130,2,FALSE),"")</f>
        <v>Virus SARS-CoV-2 (Virus que produce la enfermedad COVID-19)</v>
      </c>
      <c r="D8" s="30" t="str">
        <f>IFERROR(VLOOKUP(B8,[4]PELIGROS!$B$7:$D$130,3,FALSE),"")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8" s="120"/>
      <c r="F8" s="29" t="s">
        <v>112</v>
      </c>
      <c r="G8" s="30" t="s">
        <v>109</v>
      </c>
      <c r="H8" s="28">
        <v>2</v>
      </c>
      <c r="I8" s="28">
        <v>1</v>
      </c>
      <c r="J8" s="28">
        <v>1</v>
      </c>
      <c r="K8" s="30">
        <v>3</v>
      </c>
      <c r="L8" s="30">
        <f t="shared" si="0"/>
        <v>7</v>
      </c>
      <c r="M8" s="28">
        <v>3</v>
      </c>
      <c r="N8" s="28">
        <f t="shared" si="1"/>
        <v>21</v>
      </c>
      <c r="O8" s="44" t="str">
        <f t="shared" si="2"/>
        <v>IMPORTANTE</v>
      </c>
      <c r="P8" s="48" t="s">
        <v>245</v>
      </c>
      <c r="Q8" s="28" t="s">
        <v>29</v>
      </c>
      <c r="R8" s="28" t="s">
        <v>29</v>
      </c>
      <c r="S8" s="28" t="s">
        <v>29</v>
      </c>
      <c r="T8" s="47" t="s">
        <v>213</v>
      </c>
      <c r="U8" s="28" t="s">
        <v>29</v>
      </c>
      <c r="V8" s="28">
        <v>2</v>
      </c>
      <c r="W8" s="28">
        <v>1</v>
      </c>
      <c r="X8" s="28">
        <v>1</v>
      </c>
      <c r="Y8" s="28">
        <v>1</v>
      </c>
      <c r="Z8" s="28">
        <f t="shared" si="3"/>
        <v>5</v>
      </c>
      <c r="AA8" s="28">
        <v>2</v>
      </c>
      <c r="AB8" s="49">
        <f t="shared" si="4"/>
        <v>10</v>
      </c>
      <c r="AC8" s="45" t="str">
        <f t="shared" si="5"/>
        <v>MODERADO</v>
      </c>
    </row>
    <row r="9" spans="1:29" ht="80" x14ac:dyDescent="0.35">
      <c r="A9" s="116" t="s">
        <v>24</v>
      </c>
      <c r="B9" s="30">
        <v>100</v>
      </c>
      <c r="C9" s="30" t="str">
        <f>IFERROR(VLOOKUP(B9,[4]PELIGROS!$B$7:$D$130,2,FALSE),"")</f>
        <v>Suelo en mal estado/ irregular</v>
      </c>
      <c r="D9" s="30" t="str">
        <f>IFERROR(VLOOKUP(B9,[4]PELIGROS!$B$7:$D$130,3,FALSE),"")</f>
        <v>Caída al mismo nivel, golpes, tropezones, fractura, estirones musculares</v>
      </c>
      <c r="E9" s="119" t="s">
        <v>78</v>
      </c>
      <c r="F9" s="29" t="s">
        <v>108</v>
      </c>
      <c r="G9" s="30" t="s">
        <v>80</v>
      </c>
      <c r="H9" s="30">
        <v>2</v>
      </c>
      <c r="I9" s="30">
        <v>2</v>
      </c>
      <c r="J9" s="30">
        <v>2</v>
      </c>
      <c r="K9" s="30">
        <v>3</v>
      </c>
      <c r="L9" s="30">
        <f t="shared" si="0"/>
        <v>9</v>
      </c>
      <c r="M9" s="30">
        <v>2</v>
      </c>
      <c r="N9" s="28">
        <f t="shared" ref="N9:N16" si="6">L9*M9</f>
        <v>18</v>
      </c>
      <c r="O9" s="44" t="str">
        <f t="shared" si="2"/>
        <v>IMPORTANTE</v>
      </c>
      <c r="P9" s="31" t="s">
        <v>72</v>
      </c>
      <c r="Q9" s="28" t="s">
        <v>29</v>
      </c>
      <c r="R9" s="28" t="s">
        <v>29</v>
      </c>
      <c r="S9" s="28" t="s">
        <v>29</v>
      </c>
      <c r="T9" s="28" t="s">
        <v>128</v>
      </c>
      <c r="U9" s="31" t="s">
        <v>217</v>
      </c>
      <c r="V9" s="30">
        <v>2</v>
      </c>
      <c r="W9" s="30">
        <v>1</v>
      </c>
      <c r="X9" s="30">
        <v>1</v>
      </c>
      <c r="Y9" s="30">
        <v>3</v>
      </c>
      <c r="Z9" s="30">
        <f t="shared" si="3"/>
        <v>7</v>
      </c>
      <c r="AA9" s="30">
        <v>1</v>
      </c>
      <c r="AB9" s="30">
        <f t="shared" ref="AB9:AB16" si="7">Z9*AA9</f>
        <v>7</v>
      </c>
      <c r="AC9" s="43" t="str">
        <f t="shared" si="5"/>
        <v>TOLERABLE</v>
      </c>
    </row>
    <row r="10" spans="1:29" ht="80" x14ac:dyDescent="0.35">
      <c r="A10" s="145"/>
      <c r="B10" s="30">
        <v>101</v>
      </c>
      <c r="C10" s="30" t="str">
        <f>IFERROR(VLOOKUP(B10,[4]PELIGROS!$B$7:$D$130,2,FALSE),"")</f>
        <v>Objetos en el Suelo</v>
      </c>
      <c r="D10" s="30" t="str">
        <f>IFERROR(VLOOKUP(B10,[4]PELIGROS!$B$7:$D$130,3,FALSE),"")</f>
        <v>Caída al mismo nivel, tropesones, golpes, rasmilladuras, daño a la salud</v>
      </c>
      <c r="E10" s="146"/>
      <c r="F10" s="29" t="s">
        <v>108</v>
      </c>
      <c r="G10" s="30" t="s">
        <v>80</v>
      </c>
      <c r="H10" s="30">
        <v>2</v>
      </c>
      <c r="I10" s="30">
        <v>1</v>
      </c>
      <c r="J10" s="30">
        <v>2</v>
      </c>
      <c r="K10" s="30">
        <v>3</v>
      </c>
      <c r="L10" s="30">
        <f t="shared" si="0"/>
        <v>8</v>
      </c>
      <c r="M10" s="30">
        <v>1</v>
      </c>
      <c r="N10" s="28">
        <f t="shared" si="6"/>
        <v>8</v>
      </c>
      <c r="O10" s="42" t="str">
        <f t="shared" si="2"/>
        <v>TOLERABLE</v>
      </c>
      <c r="P10" s="31" t="s">
        <v>72</v>
      </c>
      <c r="Q10" s="28" t="s">
        <v>29</v>
      </c>
      <c r="R10" s="28" t="s">
        <v>29</v>
      </c>
      <c r="S10" s="28" t="s">
        <v>29</v>
      </c>
      <c r="T10" s="28" t="s">
        <v>166</v>
      </c>
      <c r="U10" s="31" t="s">
        <v>217</v>
      </c>
      <c r="V10" s="30">
        <v>2</v>
      </c>
      <c r="W10" s="30">
        <v>1</v>
      </c>
      <c r="X10" s="30">
        <v>1</v>
      </c>
      <c r="Y10" s="30">
        <v>3</v>
      </c>
      <c r="Z10" s="30">
        <f t="shared" si="3"/>
        <v>7</v>
      </c>
      <c r="AA10" s="30">
        <v>1</v>
      </c>
      <c r="AB10" s="30">
        <f t="shared" si="7"/>
        <v>7</v>
      </c>
      <c r="AC10" s="43" t="str">
        <f t="shared" si="5"/>
        <v>TOLERABLE</v>
      </c>
    </row>
    <row r="11" spans="1:29" ht="139.5" customHeight="1" x14ac:dyDescent="0.35">
      <c r="A11" s="145"/>
      <c r="B11" s="30">
        <v>102</v>
      </c>
      <c r="C11" s="30" t="s">
        <v>139</v>
      </c>
      <c r="D11" s="30" t="str">
        <f>IFERROR(VLOOKUP(B11,[4]PELIGROS!$B$7:$D$130,3,FALSE),"")</f>
        <v>Caída al mismo nivel, golpes, resbalones</v>
      </c>
      <c r="E11" s="146"/>
      <c r="F11" s="29" t="s">
        <v>107</v>
      </c>
      <c r="G11" s="30" t="s">
        <v>80</v>
      </c>
      <c r="H11" s="30">
        <v>2</v>
      </c>
      <c r="I11" s="30">
        <v>1</v>
      </c>
      <c r="J11" s="30">
        <v>2</v>
      </c>
      <c r="K11" s="30">
        <v>3</v>
      </c>
      <c r="L11" s="30">
        <f t="shared" si="0"/>
        <v>8</v>
      </c>
      <c r="M11" s="30">
        <v>1</v>
      </c>
      <c r="N11" s="28">
        <f t="shared" si="6"/>
        <v>8</v>
      </c>
      <c r="O11" s="42" t="str">
        <f t="shared" si="2"/>
        <v>TOLERABLE</v>
      </c>
      <c r="P11" s="31" t="s">
        <v>72</v>
      </c>
      <c r="Q11" s="28" t="s">
        <v>29</v>
      </c>
      <c r="R11" s="28" t="s">
        <v>29</v>
      </c>
      <c r="S11" s="28" t="s">
        <v>29</v>
      </c>
      <c r="T11" s="28" t="s">
        <v>166</v>
      </c>
      <c r="U11" s="31" t="s">
        <v>217</v>
      </c>
      <c r="V11" s="30">
        <v>2</v>
      </c>
      <c r="W11" s="30">
        <v>1</v>
      </c>
      <c r="X11" s="30">
        <v>1</v>
      </c>
      <c r="Y11" s="30">
        <v>3</v>
      </c>
      <c r="Z11" s="30">
        <f t="shared" si="3"/>
        <v>7</v>
      </c>
      <c r="AA11" s="30">
        <v>1</v>
      </c>
      <c r="AB11" s="30">
        <f t="shared" si="7"/>
        <v>7</v>
      </c>
      <c r="AC11" s="43" t="str">
        <f t="shared" si="5"/>
        <v>TOLERABLE</v>
      </c>
    </row>
    <row r="12" spans="1:29" ht="141.75" customHeight="1" x14ac:dyDescent="0.35">
      <c r="A12" s="145"/>
      <c r="B12" s="30">
        <v>200</v>
      </c>
      <c r="C12" s="30" t="str">
        <f>IFERROR(VLOOKUP(B12,[4]PELIGROS!$B$7:$D$130,2,FALSE),"")</f>
        <v>Tránsito vehicular</v>
      </c>
      <c r="D12" s="30" t="str">
        <f>IFERROR(VLOOKUP(B12,[4]PELIGROS!$B$7:$D$130,3,FALSE),"")</f>
        <v>Colisión, atropello, volcadura</v>
      </c>
      <c r="E12" s="146"/>
      <c r="F12" s="29" t="s">
        <v>110</v>
      </c>
      <c r="G12" s="30" t="s">
        <v>80</v>
      </c>
      <c r="H12" s="30">
        <v>2</v>
      </c>
      <c r="I12" s="30">
        <v>2</v>
      </c>
      <c r="J12" s="30">
        <v>2</v>
      </c>
      <c r="K12" s="30">
        <v>3</v>
      </c>
      <c r="L12" s="30">
        <f t="shared" si="0"/>
        <v>9</v>
      </c>
      <c r="M12" s="30">
        <v>3</v>
      </c>
      <c r="N12" s="28">
        <f t="shared" si="6"/>
        <v>27</v>
      </c>
      <c r="O12" s="44" t="str">
        <f t="shared" si="2"/>
        <v>INTOLERABLE</v>
      </c>
      <c r="P12" s="31" t="s">
        <v>72</v>
      </c>
      <c r="Q12" s="28" t="s">
        <v>29</v>
      </c>
      <c r="R12" s="28" t="s">
        <v>29</v>
      </c>
      <c r="S12" s="28" t="s">
        <v>29</v>
      </c>
      <c r="T12" s="28" t="s">
        <v>167</v>
      </c>
      <c r="U12" s="28" t="s">
        <v>29</v>
      </c>
      <c r="V12" s="30">
        <v>2</v>
      </c>
      <c r="W12" s="30">
        <v>1</v>
      </c>
      <c r="X12" s="30">
        <v>1</v>
      </c>
      <c r="Y12" s="30">
        <v>3</v>
      </c>
      <c r="Z12" s="30">
        <f t="shared" si="3"/>
        <v>7</v>
      </c>
      <c r="AA12" s="30">
        <v>2</v>
      </c>
      <c r="AB12" s="30">
        <f t="shared" si="7"/>
        <v>14</v>
      </c>
      <c r="AC12" s="45" t="str">
        <f t="shared" si="5"/>
        <v>MODERADO</v>
      </c>
    </row>
    <row r="13" spans="1:29" ht="142.5" customHeight="1" x14ac:dyDescent="0.35">
      <c r="A13" s="145"/>
      <c r="B13" s="30">
        <v>610</v>
      </c>
      <c r="C13" s="30" t="s">
        <v>133</v>
      </c>
      <c r="D13" s="30" t="s">
        <v>132</v>
      </c>
      <c r="E13" s="146"/>
      <c r="F13" s="29" t="s">
        <v>107</v>
      </c>
      <c r="G13" s="30" t="s">
        <v>80</v>
      </c>
      <c r="H13" s="30">
        <v>2</v>
      </c>
      <c r="I13" s="30">
        <v>2</v>
      </c>
      <c r="J13" s="30">
        <v>2</v>
      </c>
      <c r="K13" s="30">
        <v>3</v>
      </c>
      <c r="L13" s="30">
        <f t="shared" si="0"/>
        <v>9</v>
      </c>
      <c r="M13" s="30">
        <v>2</v>
      </c>
      <c r="N13" s="28">
        <f t="shared" si="6"/>
        <v>18</v>
      </c>
      <c r="O13" s="44" t="str">
        <f t="shared" si="2"/>
        <v>IMPORTANTE</v>
      </c>
      <c r="P13" s="31" t="s">
        <v>72</v>
      </c>
      <c r="Q13" s="28" t="s">
        <v>29</v>
      </c>
      <c r="R13" s="28" t="s">
        <v>29</v>
      </c>
      <c r="S13" s="30" t="s">
        <v>131</v>
      </c>
      <c r="T13" s="28" t="s">
        <v>167</v>
      </c>
      <c r="U13" s="28" t="s">
        <v>219</v>
      </c>
      <c r="V13" s="30">
        <v>2</v>
      </c>
      <c r="W13" s="30">
        <v>1</v>
      </c>
      <c r="X13" s="30">
        <v>1</v>
      </c>
      <c r="Y13" s="30">
        <v>3</v>
      </c>
      <c r="Z13" s="30">
        <f t="shared" si="3"/>
        <v>7</v>
      </c>
      <c r="AA13" s="30">
        <v>1</v>
      </c>
      <c r="AB13" s="30">
        <f t="shared" si="7"/>
        <v>7</v>
      </c>
      <c r="AC13" s="43" t="str">
        <f t="shared" si="5"/>
        <v>TOLERABLE</v>
      </c>
    </row>
    <row r="14" spans="1:29" ht="173.25" customHeight="1" x14ac:dyDescent="0.35">
      <c r="A14" s="145"/>
      <c r="B14" s="32">
        <v>800</v>
      </c>
      <c r="C14" s="30" t="str">
        <f>IFERROR(VLOOKUP(B14,[4]PELIGROS!$B$7:$D$130,2,FALSE),"")</f>
        <v>Ruido debido a máquinas o equipos</v>
      </c>
      <c r="D14" s="30" t="s">
        <v>134</v>
      </c>
      <c r="E14" s="146"/>
      <c r="F14" s="33" t="s">
        <v>107</v>
      </c>
      <c r="G14" s="32" t="s">
        <v>109</v>
      </c>
      <c r="H14" s="30">
        <v>2</v>
      </c>
      <c r="I14" s="32">
        <v>2</v>
      </c>
      <c r="J14" s="32">
        <v>2</v>
      </c>
      <c r="K14" s="30">
        <v>3</v>
      </c>
      <c r="L14" s="30">
        <f t="shared" si="0"/>
        <v>9</v>
      </c>
      <c r="M14" s="32">
        <v>3</v>
      </c>
      <c r="N14" s="28">
        <f t="shared" si="6"/>
        <v>27</v>
      </c>
      <c r="O14" s="44" t="str">
        <f t="shared" si="2"/>
        <v>INTOLERABLE</v>
      </c>
      <c r="P14" s="31" t="s">
        <v>73</v>
      </c>
      <c r="Q14" s="28" t="s">
        <v>29</v>
      </c>
      <c r="R14" s="28" t="s">
        <v>29</v>
      </c>
      <c r="S14" s="28" t="s">
        <v>29</v>
      </c>
      <c r="T14" s="28" t="s">
        <v>168</v>
      </c>
      <c r="U14" s="28" t="s">
        <v>212</v>
      </c>
      <c r="V14" s="30">
        <v>2</v>
      </c>
      <c r="W14" s="30">
        <v>1</v>
      </c>
      <c r="X14" s="30">
        <v>1</v>
      </c>
      <c r="Y14" s="30">
        <v>3</v>
      </c>
      <c r="Z14" s="30">
        <f t="shared" si="3"/>
        <v>7</v>
      </c>
      <c r="AA14" s="30">
        <v>1</v>
      </c>
      <c r="AB14" s="30">
        <f t="shared" si="7"/>
        <v>7</v>
      </c>
      <c r="AC14" s="43" t="str">
        <f t="shared" si="5"/>
        <v>TOLERABLE</v>
      </c>
    </row>
    <row r="15" spans="1:29" ht="409.5" customHeight="1" x14ac:dyDescent="0.35">
      <c r="A15" s="145"/>
      <c r="B15" s="32">
        <v>908</v>
      </c>
      <c r="C15" s="30" t="str">
        <f>IFERROR(VLOOKUP(B15,[4]PELIGROS!$B$7:$D$130,2,FALSE),"")</f>
        <v>Virus SARS-CoV-2 (Virus que produce la enfermedad COVID-19)</v>
      </c>
      <c r="D15" s="30" t="str">
        <f>IFERROR(VLOOKUP(B15,[4]PELIGROS!$B$7:$D$130,3,FALSE),"")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5" s="146"/>
      <c r="F15" s="29" t="s">
        <v>112</v>
      </c>
      <c r="G15" s="30" t="s">
        <v>109</v>
      </c>
      <c r="H15" s="28">
        <v>2</v>
      </c>
      <c r="I15" s="28">
        <v>1</v>
      </c>
      <c r="J15" s="28">
        <v>1</v>
      </c>
      <c r="K15" s="30">
        <v>3</v>
      </c>
      <c r="L15" s="30">
        <f t="shared" si="0"/>
        <v>7</v>
      </c>
      <c r="M15" s="28">
        <v>3</v>
      </c>
      <c r="N15" s="28">
        <f t="shared" si="6"/>
        <v>21</v>
      </c>
      <c r="O15" s="44" t="str">
        <f t="shared" si="2"/>
        <v>IMPORTANTE</v>
      </c>
      <c r="P15" s="48" t="s">
        <v>245</v>
      </c>
      <c r="Q15" s="28" t="s">
        <v>29</v>
      </c>
      <c r="R15" s="28" t="s">
        <v>29</v>
      </c>
      <c r="S15" s="28" t="s">
        <v>29</v>
      </c>
      <c r="T15" s="47" t="s">
        <v>213</v>
      </c>
      <c r="U15" s="28" t="s">
        <v>29</v>
      </c>
      <c r="V15" s="28">
        <v>2</v>
      </c>
      <c r="W15" s="28">
        <v>1</v>
      </c>
      <c r="X15" s="28">
        <v>1</v>
      </c>
      <c r="Y15" s="28">
        <v>1</v>
      </c>
      <c r="Z15" s="28">
        <f t="shared" si="3"/>
        <v>5</v>
      </c>
      <c r="AA15" s="28">
        <v>2</v>
      </c>
      <c r="AB15" s="49">
        <f t="shared" si="7"/>
        <v>10</v>
      </c>
      <c r="AC15" s="45" t="str">
        <f t="shared" si="5"/>
        <v>MODERADO</v>
      </c>
    </row>
    <row r="16" spans="1:29" ht="170.25" customHeight="1" x14ac:dyDescent="0.35">
      <c r="A16" s="117"/>
      <c r="B16" s="30">
        <v>1002</v>
      </c>
      <c r="C16" s="30" t="s">
        <v>178</v>
      </c>
      <c r="D16" s="30" t="s">
        <v>177</v>
      </c>
      <c r="E16" s="146"/>
      <c r="F16" s="29" t="s">
        <v>111</v>
      </c>
      <c r="G16" s="30" t="s">
        <v>109</v>
      </c>
      <c r="H16" s="30">
        <v>2</v>
      </c>
      <c r="I16" s="30">
        <v>2</v>
      </c>
      <c r="J16" s="30">
        <v>2</v>
      </c>
      <c r="K16" s="30">
        <v>3</v>
      </c>
      <c r="L16" s="30">
        <f t="shared" si="0"/>
        <v>9</v>
      </c>
      <c r="M16" s="30">
        <v>3</v>
      </c>
      <c r="N16" s="28">
        <f t="shared" si="6"/>
        <v>27</v>
      </c>
      <c r="O16" s="44" t="str">
        <f t="shared" si="2"/>
        <v>INTOLERABLE</v>
      </c>
      <c r="P16" s="31" t="s">
        <v>74</v>
      </c>
      <c r="Q16" s="28" t="s">
        <v>29</v>
      </c>
      <c r="R16" s="28" t="s">
        <v>29</v>
      </c>
      <c r="S16" s="28" t="s">
        <v>176</v>
      </c>
      <c r="T16" s="28" t="s">
        <v>194</v>
      </c>
      <c r="U16" s="28" t="s">
        <v>29</v>
      </c>
      <c r="V16" s="30">
        <v>2</v>
      </c>
      <c r="W16" s="30">
        <v>1</v>
      </c>
      <c r="X16" s="30">
        <v>1</v>
      </c>
      <c r="Y16" s="30">
        <v>3</v>
      </c>
      <c r="Z16" s="30">
        <f t="shared" si="3"/>
        <v>7</v>
      </c>
      <c r="AA16" s="30">
        <v>1</v>
      </c>
      <c r="AB16" s="30">
        <f t="shared" si="7"/>
        <v>7</v>
      </c>
      <c r="AC16" s="43" t="str">
        <f t="shared" si="5"/>
        <v>TOLERABLE</v>
      </c>
    </row>
    <row r="17" spans="1:29" ht="153.75" customHeight="1" x14ac:dyDescent="0.35">
      <c r="A17" s="116" t="s">
        <v>138</v>
      </c>
      <c r="B17" s="30">
        <v>101</v>
      </c>
      <c r="C17" s="30" t="str">
        <f>IFERROR(VLOOKUP(B17,[4]PELIGROS!$B$7:$D$130,2,FALSE),"")</f>
        <v>Objetos en el Suelo</v>
      </c>
      <c r="D17" s="30" t="s">
        <v>143</v>
      </c>
      <c r="E17" s="119" t="s">
        <v>78</v>
      </c>
      <c r="F17" s="29" t="s">
        <v>108</v>
      </c>
      <c r="G17" s="30" t="s">
        <v>80</v>
      </c>
      <c r="H17" s="30">
        <v>2</v>
      </c>
      <c r="I17" s="30">
        <v>1</v>
      </c>
      <c r="J17" s="30">
        <v>2</v>
      </c>
      <c r="K17" s="30">
        <v>2</v>
      </c>
      <c r="L17" s="30">
        <f t="shared" si="0"/>
        <v>7</v>
      </c>
      <c r="M17" s="30">
        <v>1</v>
      </c>
      <c r="N17" s="28">
        <f t="shared" si="1"/>
        <v>7</v>
      </c>
      <c r="O17" s="42" t="str">
        <f t="shared" si="2"/>
        <v>TOLERABLE</v>
      </c>
      <c r="P17" s="31" t="s">
        <v>144</v>
      </c>
      <c r="Q17" s="28" t="s">
        <v>29</v>
      </c>
      <c r="R17" s="28" t="s">
        <v>29</v>
      </c>
      <c r="S17" s="28" t="s">
        <v>29</v>
      </c>
      <c r="T17" s="28" t="s">
        <v>193</v>
      </c>
      <c r="U17" s="31" t="s">
        <v>217</v>
      </c>
      <c r="V17" s="30">
        <v>2</v>
      </c>
      <c r="W17" s="30">
        <v>1</v>
      </c>
      <c r="X17" s="30">
        <v>1</v>
      </c>
      <c r="Y17" s="30">
        <v>2</v>
      </c>
      <c r="Z17" s="30">
        <f t="shared" si="3"/>
        <v>6</v>
      </c>
      <c r="AA17" s="30">
        <v>1</v>
      </c>
      <c r="AB17" s="30">
        <f t="shared" si="4"/>
        <v>6</v>
      </c>
      <c r="AC17" s="43" t="str">
        <f t="shared" si="5"/>
        <v>TOLERABLE</v>
      </c>
    </row>
    <row r="18" spans="1:29" ht="129.75" customHeight="1" x14ac:dyDescent="0.35">
      <c r="A18" s="145"/>
      <c r="B18" s="30">
        <v>102</v>
      </c>
      <c r="C18" s="30" t="s">
        <v>139</v>
      </c>
      <c r="D18" s="30" t="str">
        <f>IFERROR(VLOOKUP(B18,[4]PELIGROS!$B$7:$D$130,3,FALSE),"")</f>
        <v>Caída al mismo nivel, golpes, resbalones</v>
      </c>
      <c r="E18" s="146"/>
      <c r="F18" s="29" t="s">
        <v>107</v>
      </c>
      <c r="G18" s="30" t="s">
        <v>80</v>
      </c>
      <c r="H18" s="30">
        <v>2</v>
      </c>
      <c r="I18" s="30">
        <v>1</v>
      </c>
      <c r="J18" s="30">
        <v>2</v>
      </c>
      <c r="K18" s="30">
        <v>2</v>
      </c>
      <c r="L18" s="30">
        <f t="shared" si="0"/>
        <v>7</v>
      </c>
      <c r="M18" s="30">
        <v>1</v>
      </c>
      <c r="N18" s="28">
        <f t="shared" ref="N18:N24" si="8">L18*M18</f>
        <v>7</v>
      </c>
      <c r="O18" s="42" t="str">
        <f t="shared" si="2"/>
        <v>TOLERABLE</v>
      </c>
      <c r="P18" s="31" t="s">
        <v>72</v>
      </c>
      <c r="Q18" s="28" t="s">
        <v>29</v>
      </c>
      <c r="R18" s="28" t="s">
        <v>29</v>
      </c>
      <c r="S18" s="28" t="s">
        <v>29</v>
      </c>
      <c r="T18" s="28" t="s">
        <v>169</v>
      </c>
      <c r="U18" s="31" t="s">
        <v>217</v>
      </c>
      <c r="V18" s="30">
        <v>2</v>
      </c>
      <c r="W18" s="30">
        <v>1</v>
      </c>
      <c r="X18" s="30">
        <v>1</v>
      </c>
      <c r="Y18" s="30">
        <v>2</v>
      </c>
      <c r="Z18" s="30">
        <f t="shared" si="3"/>
        <v>6</v>
      </c>
      <c r="AA18" s="30">
        <v>1</v>
      </c>
      <c r="AB18" s="30">
        <f t="shared" ref="AB18:AB24" si="9">Z18*AA18</f>
        <v>6</v>
      </c>
      <c r="AC18" s="43" t="str">
        <f t="shared" si="5"/>
        <v>TOLERABLE</v>
      </c>
    </row>
    <row r="19" spans="1:29" ht="137.25" customHeight="1" x14ac:dyDescent="0.35">
      <c r="A19" s="145"/>
      <c r="B19" s="30">
        <v>604</v>
      </c>
      <c r="C19" s="30" t="str">
        <f>IFERROR(VLOOKUP(B19,[4]PELIGROS!$B$7:$D$130,2,FALSE),"")</f>
        <v>Radiación UV</v>
      </c>
      <c r="D19" s="30" t="str">
        <f>IFERROR(VLOOKUP(B19,[4]PELIGROS!$B$7:$D$130,3,FALSE),"")</f>
        <v>Exposición a radiación UV, enfermedades de la piel, lesiones a la vista</v>
      </c>
      <c r="E19" s="146"/>
      <c r="F19" s="29" t="s">
        <v>107</v>
      </c>
      <c r="G19" s="30" t="s">
        <v>109</v>
      </c>
      <c r="H19" s="30">
        <v>2</v>
      </c>
      <c r="I19" s="30">
        <v>2</v>
      </c>
      <c r="J19" s="30">
        <v>2</v>
      </c>
      <c r="K19" s="30">
        <v>2</v>
      </c>
      <c r="L19" s="30">
        <f t="shared" si="0"/>
        <v>8</v>
      </c>
      <c r="M19" s="30">
        <v>3</v>
      </c>
      <c r="N19" s="28">
        <f t="shared" si="8"/>
        <v>24</v>
      </c>
      <c r="O19" s="44" t="str">
        <f t="shared" si="2"/>
        <v>IMPORTANTE</v>
      </c>
      <c r="P19" s="31" t="s">
        <v>72</v>
      </c>
      <c r="Q19" s="28" t="s">
        <v>29</v>
      </c>
      <c r="R19" s="28" t="s">
        <v>29</v>
      </c>
      <c r="S19" s="28" t="s">
        <v>29</v>
      </c>
      <c r="T19" s="28" t="s">
        <v>170</v>
      </c>
      <c r="U19" s="28" t="s">
        <v>224</v>
      </c>
      <c r="V19" s="30">
        <v>2</v>
      </c>
      <c r="W19" s="30">
        <v>1</v>
      </c>
      <c r="X19" s="30">
        <v>1</v>
      </c>
      <c r="Y19" s="30">
        <v>2</v>
      </c>
      <c r="Z19" s="30">
        <f t="shared" si="3"/>
        <v>6</v>
      </c>
      <c r="AA19" s="30">
        <v>2</v>
      </c>
      <c r="AB19" s="30">
        <f t="shared" si="9"/>
        <v>12</v>
      </c>
      <c r="AC19" s="45" t="str">
        <f t="shared" si="5"/>
        <v>MODERADO</v>
      </c>
    </row>
    <row r="20" spans="1:29" ht="167.25" customHeight="1" x14ac:dyDescent="0.35">
      <c r="A20" s="145"/>
      <c r="B20" s="30">
        <v>607</v>
      </c>
      <c r="C20" s="30" t="s">
        <v>156</v>
      </c>
      <c r="D20" s="30" t="s">
        <v>145</v>
      </c>
      <c r="E20" s="146"/>
      <c r="F20" s="29" t="s">
        <v>110</v>
      </c>
      <c r="G20" s="30" t="s">
        <v>80</v>
      </c>
      <c r="H20" s="30">
        <v>2</v>
      </c>
      <c r="I20" s="30">
        <v>2</v>
      </c>
      <c r="J20" s="30">
        <v>2</v>
      </c>
      <c r="K20" s="30">
        <v>2</v>
      </c>
      <c r="L20" s="30">
        <f t="shared" si="0"/>
        <v>8</v>
      </c>
      <c r="M20" s="30">
        <v>2</v>
      </c>
      <c r="N20" s="28">
        <f t="shared" si="8"/>
        <v>16</v>
      </c>
      <c r="O20" s="46" t="str">
        <f t="shared" si="2"/>
        <v>MODERADO</v>
      </c>
      <c r="P20" s="31" t="s">
        <v>72</v>
      </c>
      <c r="Q20" s="28" t="s">
        <v>29</v>
      </c>
      <c r="R20" s="28" t="s">
        <v>29</v>
      </c>
      <c r="S20" s="28" t="s">
        <v>157</v>
      </c>
      <c r="T20" s="28" t="s">
        <v>171</v>
      </c>
      <c r="U20" s="28" t="s">
        <v>211</v>
      </c>
      <c r="V20" s="30">
        <v>2</v>
      </c>
      <c r="W20" s="30">
        <v>1</v>
      </c>
      <c r="X20" s="30">
        <v>1</v>
      </c>
      <c r="Y20" s="30">
        <v>2</v>
      </c>
      <c r="Z20" s="30">
        <f t="shared" si="3"/>
        <v>6</v>
      </c>
      <c r="AA20" s="30">
        <v>1</v>
      </c>
      <c r="AB20" s="30">
        <f t="shared" si="9"/>
        <v>6</v>
      </c>
      <c r="AC20" s="43" t="str">
        <f t="shared" si="5"/>
        <v>TOLERABLE</v>
      </c>
    </row>
    <row r="21" spans="1:29" ht="409.5" customHeight="1" x14ac:dyDescent="0.35">
      <c r="A21" s="145"/>
      <c r="B21" s="30">
        <v>908</v>
      </c>
      <c r="C21" s="30" t="str">
        <f>IFERROR(VLOOKUP(B21,[4]PELIGROS!$B$7:$D$130,2,FALSE),"")</f>
        <v>Virus SARS-CoV-2 (Virus que produce la enfermedad COVID-19)</v>
      </c>
      <c r="D21" s="30" t="str">
        <f>IFERROR(VLOOKUP(B21,[4]PELIGROS!$B$7:$D$130,3,FALSE),"")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1" s="146"/>
      <c r="F21" s="29" t="s">
        <v>112</v>
      </c>
      <c r="G21" s="30" t="s">
        <v>109</v>
      </c>
      <c r="H21" s="28">
        <v>2</v>
      </c>
      <c r="I21" s="28">
        <v>1</v>
      </c>
      <c r="J21" s="28">
        <v>1</v>
      </c>
      <c r="K21" s="30">
        <v>3</v>
      </c>
      <c r="L21" s="30">
        <f t="shared" si="0"/>
        <v>7</v>
      </c>
      <c r="M21" s="28">
        <v>3</v>
      </c>
      <c r="N21" s="28">
        <f t="shared" si="8"/>
        <v>21</v>
      </c>
      <c r="O21" s="44" t="str">
        <f t="shared" si="2"/>
        <v>IMPORTANTE</v>
      </c>
      <c r="P21" s="48" t="s">
        <v>245</v>
      </c>
      <c r="Q21" s="28" t="s">
        <v>29</v>
      </c>
      <c r="R21" s="28" t="s">
        <v>29</v>
      </c>
      <c r="S21" s="28" t="s">
        <v>29</v>
      </c>
      <c r="T21" s="47" t="s">
        <v>213</v>
      </c>
      <c r="U21" s="28" t="s">
        <v>29</v>
      </c>
      <c r="V21" s="28">
        <v>2</v>
      </c>
      <c r="W21" s="28">
        <v>1</v>
      </c>
      <c r="X21" s="28">
        <v>1</v>
      </c>
      <c r="Y21" s="28">
        <v>1</v>
      </c>
      <c r="Z21" s="28">
        <f t="shared" si="3"/>
        <v>5</v>
      </c>
      <c r="AA21" s="28">
        <v>2</v>
      </c>
      <c r="AB21" s="49">
        <f t="shared" si="9"/>
        <v>10</v>
      </c>
      <c r="AC21" s="45" t="str">
        <f t="shared" si="5"/>
        <v>MODERADO</v>
      </c>
    </row>
    <row r="22" spans="1:29" ht="214.5" customHeight="1" x14ac:dyDescent="0.35">
      <c r="A22" s="145"/>
      <c r="B22" s="30">
        <v>1009</v>
      </c>
      <c r="C22" s="30" t="s">
        <v>141</v>
      </c>
      <c r="D22" s="30" t="s">
        <v>142</v>
      </c>
      <c r="E22" s="146"/>
      <c r="F22" s="29" t="s">
        <v>108</v>
      </c>
      <c r="G22" s="30" t="s">
        <v>109</v>
      </c>
      <c r="H22" s="30">
        <v>2</v>
      </c>
      <c r="I22" s="30">
        <v>2</v>
      </c>
      <c r="J22" s="30">
        <v>2</v>
      </c>
      <c r="K22" s="30">
        <v>2</v>
      </c>
      <c r="L22" s="30">
        <f t="shared" si="0"/>
        <v>8</v>
      </c>
      <c r="M22" s="30">
        <v>2</v>
      </c>
      <c r="N22" s="28">
        <f t="shared" si="8"/>
        <v>16</v>
      </c>
      <c r="O22" s="46" t="str">
        <f t="shared" si="2"/>
        <v>MODERADO</v>
      </c>
      <c r="P22" s="31" t="s">
        <v>74</v>
      </c>
      <c r="Q22" s="28" t="s">
        <v>29</v>
      </c>
      <c r="R22" s="28" t="s">
        <v>29</v>
      </c>
      <c r="S22" s="28"/>
      <c r="T22" s="28" t="s">
        <v>190</v>
      </c>
      <c r="U22" s="28" t="s">
        <v>29</v>
      </c>
      <c r="V22" s="30">
        <v>2</v>
      </c>
      <c r="W22" s="30">
        <v>1</v>
      </c>
      <c r="X22" s="30">
        <v>1</v>
      </c>
      <c r="Y22" s="30">
        <v>2</v>
      </c>
      <c r="Z22" s="30">
        <f t="shared" si="3"/>
        <v>6</v>
      </c>
      <c r="AA22" s="30">
        <v>1</v>
      </c>
      <c r="AB22" s="30">
        <f t="shared" si="9"/>
        <v>6</v>
      </c>
      <c r="AC22" s="43" t="str">
        <f t="shared" si="5"/>
        <v>TOLERABLE</v>
      </c>
    </row>
    <row r="23" spans="1:29" ht="155" x14ac:dyDescent="0.35">
      <c r="A23" s="145"/>
      <c r="B23" s="30">
        <v>1206</v>
      </c>
      <c r="C23" s="30" t="str">
        <f>IFERROR(VLOOKUP(B23,[4]PELIGROS!$B$7:$D$130,2,FALSE),"")</f>
        <v>Trabajo a la intemperie</v>
      </c>
      <c r="D23" s="30" t="str">
        <f>IFERROR(VLOOKUP(B23,[4]PELIGROS!$B$7:$D$130,3,FALSE),"")</f>
        <v>Exposición a radicación solar, golpe de calor, agotamiento, deshidratación, quemaduras en la piel</v>
      </c>
      <c r="E23" s="120"/>
      <c r="F23" s="29" t="s">
        <v>86</v>
      </c>
      <c r="G23" s="30" t="s">
        <v>109</v>
      </c>
      <c r="H23" s="30">
        <v>2</v>
      </c>
      <c r="I23" s="30">
        <v>2</v>
      </c>
      <c r="J23" s="30">
        <v>2</v>
      </c>
      <c r="K23" s="30">
        <v>2</v>
      </c>
      <c r="L23" s="30">
        <f t="shared" si="0"/>
        <v>8</v>
      </c>
      <c r="M23" s="30">
        <v>2</v>
      </c>
      <c r="N23" s="28">
        <f t="shared" si="8"/>
        <v>16</v>
      </c>
      <c r="O23" s="46" t="str">
        <f t="shared" si="2"/>
        <v>MODERADO</v>
      </c>
      <c r="P23" s="31" t="s">
        <v>72</v>
      </c>
      <c r="Q23" s="28" t="s">
        <v>29</v>
      </c>
      <c r="R23" s="28" t="s">
        <v>29</v>
      </c>
      <c r="S23" s="28" t="s">
        <v>29</v>
      </c>
      <c r="T23" s="28" t="s">
        <v>188</v>
      </c>
      <c r="U23" s="28" t="s">
        <v>224</v>
      </c>
      <c r="V23" s="30">
        <v>2</v>
      </c>
      <c r="W23" s="30">
        <v>1</v>
      </c>
      <c r="X23" s="30">
        <v>1</v>
      </c>
      <c r="Y23" s="30">
        <v>2</v>
      </c>
      <c r="Z23" s="30">
        <f t="shared" si="3"/>
        <v>6</v>
      </c>
      <c r="AA23" s="30">
        <v>1</v>
      </c>
      <c r="AB23" s="30">
        <f t="shared" si="9"/>
        <v>6</v>
      </c>
      <c r="AC23" s="43" t="str">
        <f t="shared" si="5"/>
        <v>TOLERABLE</v>
      </c>
    </row>
    <row r="24" spans="1:29" ht="201" customHeight="1" x14ac:dyDescent="0.35">
      <c r="A24" s="117"/>
      <c r="B24" s="30">
        <v>116</v>
      </c>
      <c r="C24" s="30" t="s">
        <v>140</v>
      </c>
      <c r="D24" s="30" t="s">
        <v>147</v>
      </c>
      <c r="E24" s="40"/>
      <c r="F24" s="29" t="s">
        <v>107</v>
      </c>
      <c r="G24" s="30" t="s">
        <v>80</v>
      </c>
      <c r="H24" s="30">
        <v>2</v>
      </c>
      <c r="I24" s="30">
        <v>1</v>
      </c>
      <c r="J24" s="30">
        <v>2</v>
      </c>
      <c r="K24" s="30">
        <v>3</v>
      </c>
      <c r="L24" s="30">
        <f t="shared" si="0"/>
        <v>8</v>
      </c>
      <c r="M24" s="30">
        <v>3</v>
      </c>
      <c r="N24" s="28">
        <f t="shared" si="8"/>
        <v>24</v>
      </c>
      <c r="O24" s="44" t="str">
        <f t="shared" si="2"/>
        <v>IMPORTANTE</v>
      </c>
      <c r="P24" s="31" t="s">
        <v>72</v>
      </c>
      <c r="Q24" s="28" t="s">
        <v>29</v>
      </c>
      <c r="R24" s="28" t="s">
        <v>29</v>
      </c>
      <c r="S24" s="28" t="s">
        <v>29</v>
      </c>
      <c r="T24" s="28" t="s">
        <v>172</v>
      </c>
      <c r="U24" s="28" t="s">
        <v>146</v>
      </c>
      <c r="V24" s="30">
        <v>2</v>
      </c>
      <c r="W24" s="30">
        <v>1</v>
      </c>
      <c r="X24" s="30">
        <v>1</v>
      </c>
      <c r="Y24" s="30">
        <v>3</v>
      </c>
      <c r="Z24" s="30">
        <f t="shared" si="3"/>
        <v>7</v>
      </c>
      <c r="AA24" s="30">
        <v>2</v>
      </c>
      <c r="AB24" s="30">
        <f t="shared" si="9"/>
        <v>14</v>
      </c>
      <c r="AC24" s="45" t="str">
        <f t="shared" si="5"/>
        <v>MODERADO</v>
      </c>
    </row>
    <row r="25" spans="1:29" ht="151.5" customHeight="1" x14ac:dyDescent="0.35">
      <c r="A25" s="147" t="s">
        <v>136</v>
      </c>
      <c r="B25" s="30">
        <v>101</v>
      </c>
      <c r="C25" s="30" t="str">
        <f>IFERROR(VLOOKUP(B25,[4]PELIGROS!$B$7:$D$130,2,FALSE),"")</f>
        <v>Objetos en el Suelo</v>
      </c>
      <c r="D25" s="30" t="s">
        <v>143</v>
      </c>
      <c r="E25" s="119" t="s">
        <v>105</v>
      </c>
      <c r="F25" s="29" t="s">
        <v>108</v>
      </c>
      <c r="G25" s="30" t="s">
        <v>80</v>
      </c>
      <c r="H25" s="30">
        <v>2</v>
      </c>
      <c r="I25" s="30">
        <v>1</v>
      </c>
      <c r="J25" s="30">
        <v>2</v>
      </c>
      <c r="K25" s="30">
        <v>3</v>
      </c>
      <c r="L25" s="30">
        <f t="shared" si="0"/>
        <v>8</v>
      </c>
      <c r="M25" s="30">
        <v>1</v>
      </c>
      <c r="N25" s="28">
        <f t="shared" ref="N25:N66" si="10">L25*M25</f>
        <v>8</v>
      </c>
      <c r="O25" s="42" t="str">
        <f t="shared" si="2"/>
        <v>TOLERABLE</v>
      </c>
      <c r="P25" s="31" t="s">
        <v>72</v>
      </c>
      <c r="Q25" s="28" t="s">
        <v>29</v>
      </c>
      <c r="R25" s="28" t="s">
        <v>29</v>
      </c>
      <c r="S25" s="28" t="s">
        <v>29</v>
      </c>
      <c r="T25" s="28" t="s">
        <v>173</v>
      </c>
      <c r="U25" s="31" t="s">
        <v>217</v>
      </c>
      <c r="V25" s="30">
        <v>2</v>
      </c>
      <c r="W25" s="30">
        <v>1</v>
      </c>
      <c r="X25" s="30">
        <v>1</v>
      </c>
      <c r="Y25" s="30">
        <v>3</v>
      </c>
      <c r="Z25" s="30">
        <f t="shared" si="3"/>
        <v>7</v>
      </c>
      <c r="AA25" s="30">
        <v>1</v>
      </c>
      <c r="AB25" s="30">
        <f t="shared" ref="AB25:AB66" si="11">Z25*AA25</f>
        <v>7</v>
      </c>
      <c r="AC25" s="43" t="str">
        <f t="shared" si="5"/>
        <v>TOLERABLE</v>
      </c>
    </row>
    <row r="26" spans="1:29" ht="157.5" customHeight="1" x14ac:dyDescent="0.35">
      <c r="A26" s="148"/>
      <c r="B26" s="30">
        <v>102</v>
      </c>
      <c r="C26" s="30" t="s">
        <v>139</v>
      </c>
      <c r="D26" s="30" t="str">
        <f>IFERROR(VLOOKUP(B26,[4]PELIGROS!$B$7:$D$130,3,FALSE),"")</f>
        <v>Caída al mismo nivel, golpes, resbalones</v>
      </c>
      <c r="E26" s="146"/>
      <c r="F26" s="29" t="s">
        <v>107</v>
      </c>
      <c r="G26" s="30" t="s">
        <v>80</v>
      </c>
      <c r="H26" s="30">
        <v>2</v>
      </c>
      <c r="I26" s="30">
        <v>1</v>
      </c>
      <c r="J26" s="30">
        <v>2</v>
      </c>
      <c r="K26" s="30">
        <v>3</v>
      </c>
      <c r="L26" s="30">
        <f t="shared" si="0"/>
        <v>8</v>
      </c>
      <c r="M26" s="30">
        <v>1</v>
      </c>
      <c r="N26" s="28">
        <f t="shared" si="10"/>
        <v>8</v>
      </c>
      <c r="O26" s="42" t="str">
        <f t="shared" si="2"/>
        <v>TOLERABLE</v>
      </c>
      <c r="P26" s="31" t="s">
        <v>72</v>
      </c>
      <c r="Q26" s="28" t="s">
        <v>29</v>
      </c>
      <c r="R26" s="28" t="s">
        <v>29</v>
      </c>
      <c r="S26" s="28" t="s">
        <v>29</v>
      </c>
      <c r="T26" s="28" t="s">
        <v>174</v>
      </c>
      <c r="U26" s="31" t="s">
        <v>217</v>
      </c>
      <c r="V26" s="30">
        <v>2</v>
      </c>
      <c r="W26" s="30">
        <v>1</v>
      </c>
      <c r="X26" s="30">
        <v>1</v>
      </c>
      <c r="Y26" s="30">
        <v>3</v>
      </c>
      <c r="Z26" s="30">
        <f t="shared" si="3"/>
        <v>7</v>
      </c>
      <c r="AA26" s="30">
        <v>1</v>
      </c>
      <c r="AB26" s="30">
        <f t="shared" si="11"/>
        <v>7</v>
      </c>
      <c r="AC26" s="43" t="str">
        <f t="shared" si="5"/>
        <v>TOLERABLE</v>
      </c>
    </row>
    <row r="27" spans="1:29" ht="192.75" customHeight="1" x14ac:dyDescent="0.35">
      <c r="A27" s="148"/>
      <c r="B27" s="30">
        <v>105</v>
      </c>
      <c r="C27" s="30" t="s">
        <v>148</v>
      </c>
      <c r="D27" s="30" t="s">
        <v>149</v>
      </c>
      <c r="E27" s="146"/>
      <c r="F27" s="29" t="s">
        <v>110</v>
      </c>
      <c r="G27" s="30" t="s">
        <v>80</v>
      </c>
      <c r="H27" s="30">
        <v>2</v>
      </c>
      <c r="I27" s="30">
        <v>2</v>
      </c>
      <c r="J27" s="30">
        <v>2</v>
      </c>
      <c r="K27" s="30">
        <v>3</v>
      </c>
      <c r="L27" s="30">
        <f t="shared" si="0"/>
        <v>9</v>
      </c>
      <c r="M27" s="30">
        <v>3</v>
      </c>
      <c r="N27" s="28">
        <f t="shared" si="10"/>
        <v>27</v>
      </c>
      <c r="O27" s="44" t="str">
        <f t="shared" si="2"/>
        <v>INTOLERABLE</v>
      </c>
      <c r="P27" s="31" t="s">
        <v>72</v>
      </c>
      <c r="Q27" s="28" t="s">
        <v>29</v>
      </c>
      <c r="R27" s="28" t="s">
        <v>29</v>
      </c>
      <c r="S27" s="28" t="s">
        <v>29</v>
      </c>
      <c r="T27" s="28" t="s">
        <v>175</v>
      </c>
      <c r="U27" s="28" t="s">
        <v>151</v>
      </c>
      <c r="V27" s="30">
        <v>2</v>
      </c>
      <c r="W27" s="30">
        <v>1</v>
      </c>
      <c r="X27" s="30">
        <v>1</v>
      </c>
      <c r="Y27" s="30">
        <v>3</v>
      </c>
      <c r="Z27" s="30">
        <f t="shared" si="3"/>
        <v>7</v>
      </c>
      <c r="AA27" s="30">
        <v>2</v>
      </c>
      <c r="AB27" s="30">
        <f t="shared" si="11"/>
        <v>14</v>
      </c>
      <c r="AC27" s="45" t="str">
        <f t="shared" si="5"/>
        <v>MODERADO</v>
      </c>
    </row>
    <row r="28" spans="1:29" ht="100" x14ac:dyDescent="0.35">
      <c r="A28" s="148"/>
      <c r="B28" s="30">
        <v>106</v>
      </c>
      <c r="C28" s="30" t="str">
        <f>IFERROR(VLOOKUP(B28,[4]PELIGROS!$B$7:$D$130,2,FALSE),"")</f>
        <v>Uso de escaleras fijas</v>
      </c>
      <c r="D28" s="30" t="str">
        <f>IFERROR(VLOOKUP(B28,[4]PELIGROS!$B$7:$D$130,3,FALSE),"")</f>
        <v>Resbalones, caídas a distinto nivel, golpes, fracturas, muerte.</v>
      </c>
      <c r="E28" s="146"/>
      <c r="F28" s="29" t="s">
        <v>110</v>
      </c>
      <c r="G28" s="30" t="s">
        <v>80</v>
      </c>
      <c r="H28" s="30">
        <v>2</v>
      </c>
      <c r="I28" s="28">
        <v>2</v>
      </c>
      <c r="J28" s="28">
        <v>2</v>
      </c>
      <c r="K28" s="30">
        <v>3</v>
      </c>
      <c r="L28" s="30">
        <f t="shared" si="0"/>
        <v>9</v>
      </c>
      <c r="M28" s="28">
        <v>3</v>
      </c>
      <c r="N28" s="28">
        <f t="shared" si="10"/>
        <v>27</v>
      </c>
      <c r="O28" s="44" t="str">
        <f t="shared" si="2"/>
        <v>INTOLERABLE</v>
      </c>
      <c r="P28" s="31" t="s">
        <v>72</v>
      </c>
      <c r="Q28" s="28" t="s">
        <v>29</v>
      </c>
      <c r="R28" s="28" t="s">
        <v>29</v>
      </c>
      <c r="S28" s="28" t="s">
        <v>30</v>
      </c>
      <c r="T28" s="28" t="s">
        <v>173</v>
      </c>
      <c r="U28" s="28" t="s">
        <v>210</v>
      </c>
      <c r="V28" s="30">
        <v>2</v>
      </c>
      <c r="W28" s="28">
        <v>1</v>
      </c>
      <c r="X28" s="28">
        <v>1</v>
      </c>
      <c r="Y28" s="30">
        <v>3</v>
      </c>
      <c r="Z28" s="30">
        <f t="shared" si="3"/>
        <v>7</v>
      </c>
      <c r="AA28" s="28">
        <v>2</v>
      </c>
      <c r="AB28" s="30">
        <f t="shared" si="11"/>
        <v>14</v>
      </c>
      <c r="AC28" s="45" t="str">
        <f t="shared" si="5"/>
        <v>MODERADO</v>
      </c>
    </row>
    <row r="29" spans="1:29" ht="183.75" customHeight="1" x14ac:dyDescent="0.35">
      <c r="A29" s="148"/>
      <c r="B29" s="30">
        <v>110</v>
      </c>
      <c r="C29" s="30" t="str">
        <f>IFERROR(VLOOKUP(B29,[4]PELIGROS!$B$7:$D$130,2,FALSE),"")</f>
        <v>Manipulación de objetos y herramientas en altura</v>
      </c>
      <c r="D29" s="30" t="str">
        <f>IFERROR(VLOOKUP(B29,[4]PELIGROS!$B$7:$D$130,3,FALSE),"")</f>
        <v>Caída de objetos, golpes, contusiones.</v>
      </c>
      <c r="E29" s="146"/>
      <c r="F29" s="29" t="s">
        <v>110</v>
      </c>
      <c r="G29" s="30" t="s">
        <v>80</v>
      </c>
      <c r="H29" s="30">
        <v>2</v>
      </c>
      <c r="I29" s="28">
        <v>1</v>
      </c>
      <c r="J29" s="28">
        <v>2</v>
      </c>
      <c r="K29" s="30">
        <v>3</v>
      </c>
      <c r="L29" s="30">
        <f t="shared" si="0"/>
        <v>8</v>
      </c>
      <c r="M29" s="28">
        <v>2</v>
      </c>
      <c r="N29" s="28">
        <f t="shared" si="10"/>
        <v>16</v>
      </c>
      <c r="O29" s="46" t="str">
        <f t="shared" si="2"/>
        <v>MODERADO</v>
      </c>
      <c r="P29" s="31" t="s">
        <v>72</v>
      </c>
      <c r="Q29" s="28" t="s">
        <v>29</v>
      </c>
      <c r="R29" s="28" t="s">
        <v>29</v>
      </c>
      <c r="S29" s="28" t="s">
        <v>29</v>
      </c>
      <c r="T29" s="28" t="s">
        <v>165</v>
      </c>
      <c r="U29" s="28" t="s">
        <v>218</v>
      </c>
      <c r="V29" s="30">
        <v>2</v>
      </c>
      <c r="W29" s="28">
        <v>2</v>
      </c>
      <c r="X29" s="28">
        <v>1</v>
      </c>
      <c r="Y29" s="30">
        <v>3</v>
      </c>
      <c r="Z29" s="30">
        <f t="shared" si="3"/>
        <v>8</v>
      </c>
      <c r="AA29" s="28">
        <v>1</v>
      </c>
      <c r="AB29" s="30">
        <f t="shared" si="11"/>
        <v>8</v>
      </c>
      <c r="AC29" s="43" t="str">
        <f t="shared" si="5"/>
        <v>TOLERABLE</v>
      </c>
    </row>
    <row r="30" spans="1:29" ht="190.5" customHeight="1" x14ac:dyDescent="0.35">
      <c r="A30" s="148"/>
      <c r="B30" s="30">
        <v>116</v>
      </c>
      <c r="C30" s="30" t="str">
        <f>IFERROR(VLOOKUP(B30,[4]PELIGROS!$B$7:$D$130,2,FALSE),"")</f>
        <v>Trabajos en altura</v>
      </c>
      <c r="D30" s="30" t="str">
        <f>IFERROR(VLOOKUP(B30,[4]PELIGROS!$B$7:$D$130,3,FALSE),"")</f>
        <v>Caídas a distinto nivel, golpes, fracturas, daño osteo muscular, muerte</v>
      </c>
      <c r="E30" s="146"/>
      <c r="F30" s="29" t="s">
        <v>107</v>
      </c>
      <c r="G30" s="30" t="s">
        <v>80</v>
      </c>
      <c r="H30" s="30">
        <v>2</v>
      </c>
      <c r="I30" s="30">
        <v>1</v>
      </c>
      <c r="J30" s="30">
        <v>2</v>
      </c>
      <c r="K30" s="30">
        <v>3</v>
      </c>
      <c r="L30" s="30">
        <f t="shared" si="0"/>
        <v>8</v>
      </c>
      <c r="M30" s="30">
        <v>3</v>
      </c>
      <c r="N30" s="28">
        <f t="shared" si="10"/>
        <v>24</v>
      </c>
      <c r="O30" s="44" t="str">
        <f t="shared" si="2"/>
        <v>IMPORTANTE</v>
      </c>
      <c r="P30" s="31" t="s">
        <v>72</v>
      </c>
      <c r="Q30" s="28" t="s">
        <v>29</v>
      </c>
      <c r="R30" s="28" t="s">
        <v>29</v>
      </c>
      <c r="S30" s="28" t="s">
        <v>29</v>
      </c>
      <c r="T30" s="28" t="s">
        <v>164</v>
      </c>
      <c r="U30" s="28" t="s">
        <v>150</v>
      </c>
      <c r="V30" s="30">
        <v>2</v>
      </c>
      <c r="W30" s="30">
        <v>1</v>
      </c>
      <c r="X30" s="30">
        <v>1</v>
      </c>
      <c r="Y30" s="30">
        <v>3</v>
      </c>
      <c r="Z30" s="30">
        <f t="shared" si="3"/>
        <v>7</v>
      </c>
      <c r="AA30" s="30">
        <v>2</v>
      </c>
      <c r="AB30" s="30">
        <f t="shared" si="11"/>
        <v>14</v>
      </c>
      <c r="AC30" s="45" t="str">
        <f t="shared" si="5"/>
        <v>MODERADO</v>
      </c>
    </row>
    <row r="31" spans="1:29" ht="177.75" customHeight="1" x14ac:dyDescent="0.35">
      <c r="A31" s="148"/>
      <c r="B31" s="30">
        <v>303</v>
      </c>
      <c r="C31" s="30" t="s">
        <v>152</v>
      </c>
      <c r="D31" s="30" t="s">
        <v>153</v>
      </c>
      <c r="E31" s="146"/>
      <c r="F31" s="35" t="s">
        <v>110</v>
      </c>
      <c r="G31" s="28" t="s">
        <v>80</v>
      </c>
      <c r="H31" s="30">
        <v>2</v>
      </c>
      <c r="I31" s="28">
        <v>1</v>
      </c>
      <c r="J31" s="28">
        <v>2</v>
      </c>
      <c r="K31" s="30">
        <v>3</v>
      </c>
      <c r="L31" s="30">
        <f t="shared" si="0"/>
        <v>8</v>
      </c>
      <c r="M31" s="28">
        <v>3</v>
      </c>
      <c r="N31" s="28">
        <f t="shared" si="10"/>
        <v>24</v>
      </c>
      <c r="O31" s="44" t="str">
        <f t="shared" si="2"/>
        <v>IMPORTANTE</v>
      </c>
      <c r="P31" s="31" t="s">
        <v>72</v>
      </c>
      <c r="Q31" s="28" t="s">
        <v>29</v>
      </c>
      <c r="R31" s="28" t="s">
        <v>29</v>
      </c>
      <c r="S31" s="34" t="s">
        <v>25</v>
      </c>
      <c r="T31" s="28" t="s">
        <v>195</v>
      </c>
      <c r="U31" s="28" t="s">
        <v>218</v>
      </c>
      <c r="V31" s="30">
        <v>2</v>
      </c>
      <c r="W31" s="28">
        <v>1</v>
      </c>
      <c r="X31" s="28">
        <v>1</v>
      </c>
      <c r="Y31" s="30">
        <v>3</v>
      </c>
      <c r="Z31" s="30">
        <f t="shared" si="3"/>
        <v>7</v>
      </c>
      <c r="AA31" s="28">
        <v>2</v>
      </c>
      <c r="AB31" s="30">
        <f t="shared" si="11"/>
        <v>14</v>
      </c>
      <c r="AC31" s="45" t="str">
        <f t="shared" si="5"/>
        <v>MODERADO</v>
      </c>
    </row>
    <row r="32" spans="1:29" ht="155.25" customHeight="1" x14ac:dyDescent="0.35">
      <c r="A32" s="148"/>
      <c r="B32" s="30">
        <v>304</v>
      </c>
      <c r="C32" s="30" t="s">
        <v>183</v>
      </c>
      <c r="D32" s="30" t="str">
        <f>IFERROR(VLOOKUP(B32,[4]PELIGROS!$B$7:$D$130,3,FALSE),"")</f>
        <v>Contacto con herramientas, contusiones.</v>
      </c>
      <c r="E32" s="146"/>
      <c r="F32" s="35" t="s">
        <v>110</v>
      </c>
      <c r="G32" s="28" t="s">
        <v>80</v>
      </c>
      <c r="H32" s="30">
        <v>2</v>
      </c>
      <c r="I32" s="28">
        <v>1</v>
      </c>
      <c r="J32" s="28">
        <v>2</v>
      </c>
      <c r="K32" s="30">
        <v>3</v>
      </c>
      <c r="L32" s="30">
        <f t="shared" si="0"/>
        <v>8</v>
      </c>
      <c r="M32" s="28">
        <v>2</v>
      </c>
      <c r="N32" s="28">
        <f t="shared" si="10"/>
        <v>16</v>
      </c>
      <c r="O32" s="46" t="str">
        <f t="shared" si="2"/>
        <v>MODERADO</v>
      </c>
      <c r="P32" s="31" t="s">
        <v>72</v>
      </c>
      <c r="Q32" s="28" t="s">
        <v>29</v>
      </c>
      <c r="R32" s="28" t="s">
        <v>29</v>
      </c>
      <c r="S32" s="28" t="s">
        <v>29</v>
      </c>
      <c r="T32" s="28" t="s">
        <v>163</v>
      </c>
      <c r="U32" s="28" t="s">
        <v>218</v>
      </c>
      <c r="V32" s="30">
        <v>2</v>
      </c>
      <c r="W32" s="28">
        <v>1</v>
      </c>
      <c r="X32" s="28">
        <v>1</v>
      </c>
      <c r="Y32" s="30">
        <v>3</v>
      </c>
      <c r="Z32" s="30">
        <f t="shared" si="3"/>
        <v>7</v>
      </c>
      <c r="AA32" s="28">
        <v>1</v>
      </c>
      <c r="AB32" s="30">
        <f t="shared" si="11"/>
        <v>7</v>
      </c>
      <c r="AC32" s="43" t="str">
        <f t="shared" si="5"/>
        <v>TOLERABLE</v>
      </c>
    </row>
    <row r="33" spans="1:29" ht="179.25" customHeight="1" x14ac:dyDescent="0.35">
      <c r="A33" s="148"/>
      <c r="B33" s="30">
        <v>305</v>
      </c>
      <c r="C33" s="30" t="s">
        <v>239</v>
      </c>
      <c r="D33" s="30" t="s">
        <v>241</v>
      </c>
      <c r="E33" s="146"/>
      <c r="F33" s="35" t="s">
        <v>107</v>
      </c>
      <c r="G33" s="28" t="s">
        <v>80</v>
      </c>
      <c r="H33" s="30">
        <v>2</v>
      </c>
      <c r="I33" s="28">
        <v>1</v>
      </c>
      <c r="J33" s="28">
        <v>2</v>
      </c>
      <c r="K33" s="30">
        <v>3</v>
      </c>
      <c r="L33" s="30">
        <f t="shared" si="0"/>
        <v>8</v>
      </c>
      <c r="M33" s="28">
        <v>3</v>
      </c>
      <c r="N33" s="28">
        <f t="shared" si="10"/>
        <v>24</v>
      </c>
      <c r="O33" s="44" t="str">
        <f t="shared" si="2"/>
        <v>IMPORTANTE</v>
      </c>
      <c r="P33" s="31" t="s">
        <v>75</v>
      </c>
      <c r="Q33" s="28" t="s">
        <v>29</v>
      </c>
      <c r="R33" s="28" t="s">
        <v>29</v>
      </c>
      <c r="S33" s="28" t="s">
        <v>29</v>
      </c>
      <c r="T33" s="28" t="s">
        <v>244</v>
      </c>
      <c r="U33" s="28" t="s">
        <v>242</v>
      </c>
      <c r="V33" s="30">
        <v>2</v>
      </c>
      <c r="W33" s="28">
        <v>1</v>
      </c>
      <c r="X33" s="28">
        <v>1</v>
      </c>
      <c r="Y33" s="30">
        <v>3</v>
      </c>
      <c r="Z33" s="30">
        <f t="shared" si="3"/>
        <v>7</v>
      </c>
      <c r="AA33" s="28">
        <v>2</v>
      </c>
      <c r="AB33" s="30">
        <f t="shared" si="11"/>
        <v>14</v>
      </c>
      <c r="AC33" s="45" t="str">
        <f t="shared" si="5"/>
        <v>MODERADO</v>
      </c>
    </row>
    <row r="34" spans="1:29" ht="202.5" customHeight="1" x14ac:dyDescent="0.35">
      <c r="A34" s="148"/>
      <c r="B34" s="30">
        <v>308</v>
      </c>
      <c r="C34" s="30" t="s">
        <v>246</v>
      </c>
      <c r="D34" s="30" t="s">
        <v>240</v>
      </c>
      <c r="E34" s="146"/>
      <c r="F34" s="35" t="s">
        <v>110</v>
      </c>
      <c r="G34" s="28" t="s">
        <v>80</v>
      </c>
      <c r="H34" s="30">
        <v>2</v>
      </c>
      <c r="I34" s="28">
        <v>1</v>
      </c>
      <c r="J34" s="28">
        <v>2</v>
      </c>
      <c r="K34" s="30">
        <v>3</v>
      </c>
      <c r="L34" s="30">
        <f t="shared" si="0"/>
        <v>8</v>
      </c>
      <c r="M34" s="28">
        <v>3</v>
      </c>
      <c r="N34" s="28">
        <f t="shared" si="10"/>
        <v>24</v>
      </c>
      <c r="O34" s="44" t="str">
        <f t="shared" si="2"/>
        <v>IMPORTANTE</v>
      </c>
      <c r="P34" s="31" t="s">
        <v>75</v>
      </c>
      <c r="Q34" s="28" t="s">
        <v>29</v>
      </c>
      <c r="R34" s="28" t="s">
        <v>29</v>
      </c>
      <c r="S34" s="34" t="s">
        <v>159</v>
      </c>
      <c r="T34" s="28" t="s">
        <v>244</v>
      </c>
      <c r="U34" s="28" t="s">
        <v>243</v>
      </c>
      <c r="V34" s="30">
        <v>2</v>
      </c>
      <c r="W34" s="28">
        <v>1</v>
      </c>
      <c r="X34" s="28">
        <v>1</v>
      </c>
      <c r="Y34" s="30">
        <v>3</v>
      </c>
      <c r="Z34" s="30">
        <f t="shared" si="3"/>
        <v>7</v>
      </c>
      <c r="AA34" s="28">
        <v>2</v>
      </c>
      <c r="AB34" s="30">
        <f t="shared" si="11"/>
        <v>14</v>
      </c>
      <c r="AC34" s="45" t="str">
        <f t="shared" si="5"/>
        <v>MODERADO</v>
      </c>
    </row>
    <row r="35" spans="1:29" ht="203.25" customHeight="1" x14ac:dyDescent="0.35">
      <c r="A35" s="148"/>
      <c r="B35" s="30">
        <v>405</v>
      </c>
      <c r="C35" s="30" t="str">
        <f>IFERROR(VLOOKUP(B35,[4]PELIGROS!$B$7:$D$130,2,FALSE),"")</f>
        <v>Humos de soldadura/ corte</v>
      </c>
      <c r="D35" s="30" t="s">
        <v>162</v>
      </c>
      <c r="E35" s="146"/>
      <c r="F35" s="35" t="s">
        <v>107</v>
      </c>
      <c r="G35" s="28" t="s">
        <v>80</v>
      </c>
      <c r="H35" s="30">
        <v>2</v>
      </c>
      <c r="I35" s="28">
        <v>2</v>
      </c>
      <c r="J35" s="28">
        <v>2</v>
      </c>
      <c r="K35" s="30">
        <v>3</v>
      </c>
      <c r="L35" s="30">
        <f t="shared" si="0"/>
        <v>9</v>
      </c>
      <c r="M35" s="28">
        <v>3</v>
      </c>
      <c r="N35" s="28">
        <f t="shared" si="10"/>
        <v>27</v>
      </c>
      <c r="O35" s="44" t="str">
        <f t="shared" si="2"/>
        <v>INTOLERABLE</v>
      </c>
      <c r="P35" s="31" t="s">
        <v>75</v>
      </c>
      <c r="Q35" s="28" t="s">
        <v>29</v>
      </c>
      <c r="R35" s="28" t="s">
        <v>29</v>
      </c>
      <c r="S35" s="28" t="s">
        <v>29</v>
      </c>
      <c r="T35" s="28" t="s">
        <v>197</v>
      </c>
      <c r="U35" s="28" t="s">
        <v>225</v>
      </c>
      <c r="V35" s="30">
        <v>2</v>
      </c>
      <c r="W35" s="28">
        <v>1</v>
      </c>
      <c r="X35" s="28">
        <v>1</v>
      </c>
      <c r="Y35" s="30">
        <v>3</v>
      </c>
      <c r="Z35" s="30">
        <f t="shared" si="3"/>
        <v>7</v>
      </c>
      <c r="AA35" s="28">
        <v>2</v>
      </c>
      <c r="AB35" s="30">
        <f t="shared" si="11"/>
        <v>14</v>
      </c>
      <c r="AC35" s="45" t="str">
        <f t="shared" si="5"/>
        <v>MODERADO</v>
      </c>
    </row>
    <row r="36" spans="1:29" ht="120" x14ac:dyDescent="0.35">
      <c r="A36" s="148"/>
      <c r="B36" s="30">
        <v>506</v>
      </c>
      <c r="C36" s="30" t="s">
        <v>179</v>
      </c>
      <c r="D36" s="30" t="str">
        <f>IFERROR(VLOOKUP(B36,[4]PELIGROS!$B$7:$D$130,3,FALSE),"")</f>
        <v>Contacto con energía eléctrica, electrización, electrocución, incendio.</v>
      </c>
      <c r="E36" s="146"/>
      <c r="F36" s="29" t="s">
        <v>106</v>
      </c>
      <c r="G36" s="30" t="s">
        <v>80</v>
      </c>
      <c r="H36" s="30">
        <v>2</v>
      </c>
      <c r="I36" s="30">
        <v>2</v>
      </c>
      <c r="J36" s="30">
        <v>2</v>
      </c>
      <c r="K36" s="30">
        <v>3</v>
      </c>
      <c r="L36" s="30">
        <f t="shared" si="0"/>
        <v>9</v>
      </c>
      <c r="M36" s="30">
        <v>3</v>
      </c>
      <c r="N36" s="28">
        <f t="shared" si="10"/>
        <v>27</v>
      </c>
      <c r="O36" s="44" t="str">
        <f t="shared" si="2"/>
        <v>INTOLERABLE</v>
      </c>
      <c r="P36" s="31" t="s">
        <v>72</v>
      </c>
      <c r="Q36" s="28" t="s">
        <v>29</v>
      </c>
      <c r="R36" s="28" t="s">
        <v>29</v>
      </c>
      <c r="S36" s="34" t="s">
        <v>25</v>
      </c>
      <c r="T36" s="28" t="s">
        <v>180</v>
      </c>
      <c r="U36" s="28" t="s">
        <v>218</v>
      </c>
      <c r="V36" s="30">
        <v>2</v>
      </c>
      <c r="W36" s="28">
        <v>1</v>
      </c>
      <c r="X36" s="28">
        <v>1</v>
      </c>
      <c r="Y36" s="30">
        <v>3</v>
      </c>
      <c r="Z36" s="30">
        <f t="shared" si="3"/>
        <v>7</v>
      </c>
      <c r="AA36" s="28">
        <v>2</v>
      </c>
      <c r="AB36" s="30">
        <f t="shared" si="11"/>
        <v>14</v>
      </c>
      <c r="AC36" s="45" t="str">
        <f t="shared" si="5"/>
        <v>MODERADO</v>
      </c>
    </row>
    <row r="37" spans="1:29" ht="192.75" customHeight="1" x14ac:dyDescent="0.35">
      <c r="A37" s="148"/>
      <c r="B37" s="30">
        <v>601</v>
      </c>
      <c r="C37" s="30" t="str">
        <f>IFERROR(VLOOKUP(B37,[4]PELIGROS!$B$7:$D$130,2,FALSE),"")</f>
        <v>Arco eléctrico</v>
      </c>
      <c r="D37" s="30" t="str">
        <f>IFERROR(VLOOKUP(B37,[4]PELIGROS!$B$7:$D$130,3,FALSE),"")</f>
        <v>Exposición a arco eléctrico, lesiones a la vista, qumaduras</v>
      </c>
      <c r="E37" s="146"/>
      <c r="F37" s="35" t="s">
        <v>106</v>
      </c>
      <c r="G37" s="28" t="s">
        <v>80</v>
      </c>
      <c r="H37" s="30">
        <v>2</v>
      </c>
      <c r="I37" s="28">
        <v>2</v>
      </c>
      <c r="J37" s="28">
        <v>2</v>
      </c>
      <c r="K37" s="30">
        <v>3</v>
      </c>
      <c r="L37" s="30">
        <f t="shared" si="0"/>
        <v>9</v>
      </c>
      <c r="M37" s="28">
        <v>3</v>
      </c>
      <c r="N37" s="28">
        <f t="shared" si="10"/>
        <v>27</v>
      </c>
      <c r="O37" s="44" t="str">
        <f t="shared" si="2"/>
        <v>INTOLERABLE</v>
      </c>
      <c r="P37" s="31" t="s">
        <v>75</v>
      </c>
      <c r="Q37" s="28" t="s">
        <v>29</v>
      </c>
      <c r="R37" s="28" t="s">
        <v>29</v>
      </c>
      <c r="S37" s="28" t="s">
        <v>29</v>
      </c>
      <c r="T37" s="28" t="s">
        <v>202</v>
      </c>
      <c r="U37" s="28" t="s">
        <v>223</v>
      </c>
      <c r="V37" s="30">
        <v>2</v>
      </c>
      <c r="W37" s="28">
        <v>1</v>
      </c>
      <c r="X37" s="28">
        <v>1</v>
      </c>
      <c r="Y37" s="30">
        <v>3</v>
      </c>
      <c r="Z37" s="30">
        <f t="shared" si="3"/>
        <v>7</v>
      </c>
      <c r="AA37" s="28">
        <v>2</v>
      </c>
      <c r="AB37" s="30">
        <f t="shared" si="11"/>
        <v>14</v>
      </c>
      <c r="AC37" s="45" t="str">
        <f t="shared" si="5"/>
        <v>MODERADO</v>
      </c>
    </row>
    <row r="38" spans="1:29" ht="120" x14ac:dyDescent="0.35">
      <c r="A38" s="148"/>
      <c r="B38" s="30">
        <v>604</v>
      </c>
      <c r="C38" s="30" t="str">
        <f>IFERROR(VLOOKUP(B38,[4]PELIGROS!$B$7:$D$130,2,FALSE),"")</f>
        <v>Radiación UV</v>
      </c>
      <c r="D38" s="30" t="str">
        <f>IFERROR(VLOOKUP(B38,[4]PELIGROS!$B$7:$D$130,3,FALSE),"")</f>
        <v>Exposición a radiación UV, enfermedades de la piel, lesiones a la vista</v>
      </c>
      <c r="E38" s="146"/>
      <c r="F38" s="29" t="s">
        <v>107</v>
      </c>
      <c r="G38" s="30" t="s">
        <v>109</v>
      </c>
      <c r="H38" s="30">
        <v>2</v>
      </c>
      <c r="I38" s="30">
        <v>2</v>
      </c>
      <c r="J38" s="30">
        <v>2</v>
      </c>
      <c r="K38" s="30">
        <v>3</v>
      </c>
      <c r="L38" s="30">
        <f t="shared" si="0"/>
        <v>9</v>
      </c>
      <c r="M38" s="30">
        <v>3</v>
      </c>
      <c r="N38" s="28">
        <f t="shared" si="10"/>
        <v>27</v>
      </c>
      <c r="O38" s="44" t="str">
        <f t="shared" si="2"/>
        <v>INTOLERABLE</v>
      </c>
      <c r="P38" s="31" t="s">
        <v>72</v>
      </c>
      <c r="Q38" s="28" t="s">
        <v>29</v>
      </c>
      <c r="R38" s="28" t="s">
        <v>29</v>
      </c>
      <c r="S38" s="28" t="s">
        <v>29</v>
      </c>
      <c r="T38" s="28" t="s">
        <v>181</v>
      </c>
      <c r="U38" s="28" t="s">
        <v>224</v>
      </c>
      <c r="V38" s="30">
        <v>2</v>
      </c>
      <c r="W38" s="30">
        <v>1</v>
      </c>
      <c r="X38" s="30">
        <v>1</v>
      </c>
      <c r="Y38" s="30">
        <v>3</v>
      </c>
      <c r="Z38" s="30">
        <f t="shared" si="3"/>
        <v>7</v>
      </c>
      <c r="AA38" s="30">
        <v>2</v>
      </c>
      <c r="AB38" s="30">
        <f t="shared" si="11"/>
        <v>14</v>
      </c>
      <c r="AC38" s="45" t="str">
        <f t="shared" si="5"/>
        <v>MODERADO</v>
      </c>
    </row>
    <row r="39" spans="1:29" ht="140" x14ac:dyDescent="0.35">
      <c r="A39" s="148"/>
      <c r="B39" s="30">
        <v>610</v>
      </c>
      <c r="C39" s="30" t="s">
        <v>133</v>
      </c>
      <c r="D39" s="30" t="s">
        <v>132</v>
      </c>
      <c r="E39" s="146"/>
      <c r="F39" s="29" t="s">
        <v>107</v>
      </c>
      <c r="G39" s="30" t="s">
        <v>80</v>
      </c>
      <c r="H39" s="30">
        <v>2</v>
      </c>
      <c r="I39" s="28">
        <v>2</v>
      </c>
      <c r="J39" s="28">
        <v>2</v>
      </c>
      <c r="K39" s="30">
        <v>3</v>
      </c>
      <c r="L39" s="30">
        <f t="shared" si="0"/>
        <v>9</v>
      </c>
      <c r="M39" s="28">
        <v>2</v>
      </c>
      <c r="N39" s="28">
        <f t="shared" si="10"/>
        <v>18</v>
      </c>
      <c r="O39" s="44" t="str">
        <f t="shared" si="2"/>
        <v>IMPORTANTE</v>
      </c>
      <c r="P39" s="31" t="s">
        <v>72</v>
      </c>
      <c r="Q39" s="28" t="s">
        <v>29</v>
      </c>
      <c r="R39" s="28" t="s">
        <v>29</v>
      </c>
      <c r="S39" s="28" t="s">
        <v>29</v>
      </c>
      <c r="T39" s="28" t="s">
        <v>182</v>
      </c>
      <c r="U39" s="28" t="s">
        <v>160</v>
      </c>
      <c r="V39" s="30">
        <v>2</v>
      </c>
      <c r="W39" s="30">
        <v>1</v>
      </c>
      <c r="X39" s="30">
        <v>1</v>
      </c>
      <c r="Y39" s="30">
        <v>3</v>
      </c>
      <c r="Z39" s="30">
        <f t="shared" si="3"/>
        <v>7</v>
      </c>
      <c r="AA39" s="30">
        <v>1</v>
      </c>
      <c r="AB39" s="30">
        <f t="shared" si="11"/>
        <v>7</v>
      </c>
      <c r="AC39" s="43" t="str">
        <f t="shared" si="5"/>
        <v>TOLERABLE</v>
      </c>
    </row>
    <row r="40" spans="1:29" ht="164.25" customHeight="1" x14ac:dyDescent="0.35">
      <c r="A40" s="148"/>
      <c r="B40" s="30">
        <v>800</v>
      </c>
      <c r="C40" s="30" t="str">
        <f>IFERROR(VLOOKUP(B40,[4]PELIGROS!$B$7:$D$130,2,FALSE),"")</f>
        <v>Ruido debido a máquinas o equipos</v>
      </c>
      <c r="D40" s="30" t="str">
        <f>IFERROR(VLOOKUP(B40,[4]PELIGROS!$B$7:$D$130,3,FALSE),"")</f>
        <v>Exposición continua al ruido, hipoacusia, tensión muscular, estrés, falta de concentración.</v>
      </c>
      <c r="E40" s="146"/>
      <c r="F40" s="33" t="s">
        <v>107</v>
      </c>
      <c r="G40" s="32" t="s">
        <v>109</v>
      </c>
      <c r="H40" s="30">
        <v>2</v>
      </c>
      <c r="I40" s="32">
        <v>2</v>
      </c>
      <c r="J40" s="32">
        <v>2</v>
      </c>
      <c r="K40" s="30">
        <v>3</v>
      </c>
      <c r="L40" s="30">
        <f t="shared" si="0"/>
        <v>9</v>
      </c>
      <c r="M40" s="32">
        <v>3</v>
      </c>
      <c r="N40" s="28">
        <f t="shared" si="10"/>
        <v>27</v>
      </c>
      <c r="O40" s="44" t="str">
        <f t="shared" si="2"/>
        <v>INTOLERABLE</v>
      </c>
      <c r="P40" s="31" t="s">
        <v>73</v>
      </c>
      <c r="Q40" s="28" t="s">
        <v>29</v>
      </c>
      <c r="R40" s="28" t="s">
        <v>29</v>
      </c>
      <c r="S40" s="28" t="s">
        <v>29</v>
      </c>
      <c r="T40" s="28" t="s">
        <v>185</v>
      </c>
      <c r="U40" s="28" t="s">
        <v>212</v>
      </c>
      <c r="V40" s="30">
        <v>2</v>
      </c>
      <c r="W40" s="30">
        <v>1</v>
      </c>
      <c r="X40" s="30">
        <v>1</v>
      </c>
      <c r="Y40" s="30">
        <v>3</v>
      </c>
      <c r="Z40" s="30">
        <f t="shared" si="3"/>
        <v>7</v>
      </c>
      <c r="AA40" s="30">
        <v>1</v>
      </c>
      <c r="AB40" s="30">
        <f t="shared" si="11"/>
        <v>7</v>
      </c>
      <c r="AC40" s="43" t="str">
        <f t="shared" si="5"/>
        <v>TOLERABLE</v>
      </c>
    </row>
    <row r="41" spans="1:29" ht="409.5" customHeight="1" x14ac:dyDescent="0.35">
      <c r="A41" s="148"/>
      <c r="B41" s="30">
        <v>908</v>
      </c>
      <c r="C41" s="30" t="str">
        <f>IFERROR(VLOOKUP(B41,[4]PELIGROS!$B$7:$D$130,2,FALSE),"")</f>
        <v>Virus SARS-CoV-2 (Virus que produce la enfermedad COVID-19)</v>
      </c>
      <c r="D41" s="30" t="str">
        <f>IFERROR(VLOOKUP(B41,[4]PELIGROS!$B$7:$D$130,3,FALSE),"")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41" s="146"/>
      <c r="F41" s="29" t="s">
        <v>112</v>
      </c>
      <c r="G41" s="30" t="s">
        <v>109</v>
      </c>
      <c r="H41" s="28">
        <v>2</v>
      </c>
      <c r="I41" s="28">
        <v>1</v>
      </c>
      <c r="J41" s="28">
        <v>1</v>
      </c>
      <c r="K41" s="30">
        <v>3</v>
      </c>
      <c r="L41" s="30">
        <f t="shared" si="0"/>
        <v>7</v>
      </c>
      <c r="M41" s="28">
        <v>3</v>
      </c>
      <c r="N41" s="28">
        <f t="shared" si="10"/>
        <v>21</v>
      </c>
      <c r="O41" s="44" t="str">
        <f t="shared" si="2"/>
        <v>IMPORTANTE</v>
      </c>
      <c r="P41" s="48" t="s">
        <v>245</v>
      </c>
      <c r="Q41" s="28" t="s">
        <v>29</v>
      </c>
      <c r="R41" s="28" t="s">
        <v>29</v>
      </c>
      <c r="S41" s="28" t="s">
        <v>29</v>
      </c>
      <c r="T41" s="47" t="s">
        <v>213</v>
      </c>
      <c r="U41" s="28" t="s">
        <v>29</v>
      </c>
      <c r="V41" s="28">
        <v>2</v>
      </c>
      <c r="W41" s="28">
        <v>1</v>
      </c>
      <c r="X41" s="28">
        <v>1</v>
      </c>
      <c r="Y41" s="28">
        <v>1</v>
      </c>
      <c r="Z41" s="28">
        <f t="shared" si="3"/>
        <v>5</v>
      </c>
      <c r="AA41" s="28">
        <v>2</v>
      </c>
      <c r="AB41" s="49">
        <f t="shared" si="11"/>
        <v>10</v>
      </c>
      <c r="AC41" s="45" t="str">
        <f t="shared" si="5"/>
        <v>MODERADO</v>
      </c>
    </row>
    <row r="42" spans="1:29" ht="157.5" customHeight="1" x14ac:dyDescent="0.35">
      <c r="A42" s="148"/>
      <c r="B42" s="30">
        <v>1002</v>
      </c>
      <c r="C42" s="30" t="str">
        <f>IFERROR(VLOOKUP(B42,[4]PELIGROS!$B$7:$D$130,2,FALSE),"")</f>
        <v>Objetos pesados</v>
      </c>
      <c r="D42" s="30" t="str">
        <f>IFERROR(VLOOKUP(B42,[4]PELIGROS!$B$7:$D$130,3,FALSE),"")</f>
        <v>Carga o movimiento de materiales o equipos, sobreesfuerzo, lesiones musculares, hernias</v>
      </c>
      <c r="E42" s="146"/>
      <c r="F42" s="29" t="s">
        <v>111</v>
      </c>
      <c r="G42" s="30" t="s">
        <v>109</v>
      </c>
      <c r="H42" s="30">
        <v>2</v>
      </c>
      <c r="I42" s="30">
        <v>2</v>
      </c>
      <c r="J42" s="30">
        <v>2</v>
      </c>
      <c r="K42" s="30">
        <v>3</v>
      </c>
      <c r="L42" s="30">
        <f t="shared" si="0"/>
        <v>9</v>
      </c>
      <c r="M42" s="30">
        <v>3</v>
      </c>
      <c r="N42" s="28">
        <f t="shared" si="10"/>
        <v>27</v>
      </c>
      <c r="O42" s="44" t="str">
        <f t="shared" si="2"/>
        <v>INTOLERABLE</v>
      </c>
      <c r="P42" s="31" t="s">
        <v>74</v>
      </c>
      <c r="Q42" s="28" t="s">
        <v>29</v>
      </c>
      <c r="R42" s="28" t="s">
        <v>29</v>
      </c>
      <c r="S42" s="28" t="s">
        <v>135</v>
      </c>
      <c r="T42" s="28" t="s">
        <v>184</v>
      </c>
      <c r="U42" s="28" t="s">
        <v>29</v>
      </c>
      <c r="V42" s="30">
        <v>2</v>
      </c>
      <c r="W42" s="30">
        <v>1</v>
      </c>
      <c r="X42" s="30">
        <v>1</v>
      </c>
      <c r="Y42" s="30">
        <v>3</v>
      </c>
      <c r="Z42" s="30">
        <f t="shared" si="3"/>
        <v>7</v>
      </c>
      <c r="AA42" s="30">
        <v>1</v>
      </c>
      <c r="AB42" s="30">
        <f t="shared" si="11"/>
        <v>7</v>
      </c>
      <c r="AC42" s="43" t="str">
        <f t="shared" si="5"/>
        <v>TOLERABLE</v>
      </c>
    </row>
    <row r="43" spans="1:29" ht="206.25" customHeight="1" x14ac:dyDescent="0.35">
      <c r="A43" s="148"/>
      <c r="B43" s="30">
        <v>1004</v>
      </c>
      <c r="C43" s="30" t="str">
        <f>IFERROR(VLOOKUP(B43,[4]PELIGROS!$B$7:$D$130,2,FALSE),"")</f>
        <v>Movimientos bruscos</v>
      </c>
      <c r="D43" s="30" t="str">
        <f>IFERROR(VLOOKUP(B43,[4]PELIGROS!$B$7:$D$130,3,FALSE),"")</f>
        <v>Estirones, lesiones musculares</v>
      </c>
      <c r="E43" s="146"/>
      <c r="F43" s="29" t="s">
        <v>111</v>
      </c>
      <c r="G43" s="30" t="s">
        <v>109</v>
      </c>
      <c r="H43" s="30">
        <v>2</v>
      </c>
      <c r="I43" s="28">
        <v>2</v>
      </c>
      <c r="J43" s="28">
        <v>2</v>
      </c>
      <c r="K43" s="30">
        <v>3</v>
      </c>
      <c r="L43" s="30">
        <f t="shared" si="0"/>
        <v>9</v>
      </c>
      <c r="M43" s="28">
        <v>2</v>
      </c>
      <c r="N43" s="28">
        <f t="shared" si="10"/>
        <v>18</v>
      </c>
      <c r="O43" s="44" t="str">
        <f t="shared" si="2"/>
        <v>IMPORTANTE</v>
      </c>
      <c r="P43" s="31" t="s">
        <v>74</v>
      </c>
      <c r="Q43" s="28" t="s">
        <v>29</v>
      </c>
      <c r="R43" s="28" t="s">
        <v>29</v>
      </c>
      <c r="S43" s="28" t="s">
        <v>29</v>
      </c>
      <c r="T43" s="28" t="s">
        <v>186</v>
      </c>
      <c r="U43" s="28" t="s">
        <v>29</v>
      </c>
      <c r="V43" s="30">
        <v>2</v>
      </c>
      <c r="W43" s="28">
        <v>1</v>
      </c>
      <c r="X43" s="28">
        <v>1</v>
      </c>
      <c r="Y43" s="30">
        <v>3</v>
      </c>
      <c r="Z43" s="30">
        <f t="shared" si="3"/>
        <v>7</v>
      </c>
      <c r="AA43" s="28">
        <v>1</v>
      </c>
      <c r="AB43" s="30">
        <f t="shared" si="11"/>
        <v>7</v>
      </c>
      <c r="AC43" s="43" t="str">
        <f t="shared" si="5"/>
        <v>TOLERABLE</v>
      </c>
    </row>
    <row r="44" spans="1:29" ht="155" x14ac:dyDescent="0.35">
      <c r="A44" s="148"/>
      <c r="B44" s="30">
        <v>1206</v>
      </c>
      <c r="C44" s="30" t="str">
        <f>IFERROR(VLOOKUP(B44,[4]PELIGROS!$B$7:$D$130,2,FALSE),"")</f>
        <v>Trabajo a la intemperie</v>
      </c>
      <c r="D44" s="30" t="s">
        <v>187</v>
      </c>
      <c r="E44" s="120"/>
      <c r="F44" s="29" t="s">
        <v>86</v>
      </c>
      <c r="G44" s="30" t="s">
        <v>109</v>
      </c>
      <c r="H44" s="30">
        <v>2</v>
      </c>
      <c r="I44" s="30">
        <v>2</v>
      </c>
      <c r="J44" s="30">
        <v>2</v>
      </c>
      <c r="K44" s="30">
        <v>2</v>
      </c>
      <c r="L44" s="30">
        <f t="shared" ref="L44:L47" si="12">H44+I44+J44+K44</f>
        <v>8</v>
      </c>
      <c r="M44" s="30">
        <v>2</v>
      </c>
      <c r="N44" s="28">
        <f t="shared" si="10"/>
        <v>16</v>
      </c>
      <c r="O44" s="46" t="str">
        <f t="shared" ref="O44:O47" si="13">IF(N44&gt;=25,"INTOLERABLE",IF(N44&gt;=17,"IMPORTANTE",IF(N44&gt;=9,"MODERADO",IF(N44&gt;=5,"TOLERABLE","TRIVIAL"))))</f>
        <v>MODERADO</v>
      </c>
      <c r="P44" s="31" t="s">
        <v>72</v>
      </c>
      <c r="Q44" s="28" t="s">
        <v>29</v>
      </c>
      <c r="R44" s="28" t="s">
        <v>29</v>
      </c>
      <c r="S44" s="28" t="s">
        <v>29</v>
      </c>
      <c r="T44" s="28" t="s">
        <v>189</v>
      </c>
      <c r="U44" s="28" t="s">
        <v>224</v>
      </c>
      <c r="V44" s="30">
        <v>2</v>
      </c>
      <c r="W44" s="30">
        <v>1</v>
      </c>
      <c r="X44" s="30">
        <v>1</v>
      </c>
      <c r="Y44" s="30">
        <v>2</v>
      </c>
      <c r="Z44" s="30">
        <f t="shared" ref="Z44:Z47" si="14">V44+W44+X44+Y44</f>
        <v>6</v>
      </c>
      <c r="AA44" s="30">
        <v>1</v>
      </c>
      <c r="AB44" s="30">
        <f t="shared" si="11"/>
        <v>6</v>
      </c>
      <c r="AC44" s="43" t="str">
        <f t="shared" ref="AC44:AC47" si="15">IF(AB44&gt;=25,"INTOLERABLE",IF(AB44&gt;=17,"IMPORTANTE",IF(AB44&gt;=9,"MODERADO",IF(AB44&gt;=5,"TOLERABLE","TRIVIAL"))))</f>
        <v>TOLERABLE</v>
      </c>
    </row>
    <row r="45" spans="1:29" ht="210.75" customHeight="1" x14ac:dyDescent="0.35">
      <c r="A45" s="149"/>
      <c r="B45" s="30">
        <v>1009</v>
      </c>
      <c r="C45" s="30" t="s">
        <v>141</v>
      </c>
      <c r="D45" s="30" t="s">
        <v>142</v>
      </c>
      <c r="E45" s="40"/>
      <c r="F45" s="29" t="s">
        <v>108</v>
      </c>
      <c r="G45" s="30" t="s">
        <v>109</v>
      </c>
      <c r="H45" s="30">
        <v>2</v>
      </c>
      <c r="I45" s="30">
        <v>2</v>
      </c>
      <c r="J45" s="30">
        <v>2</v>
      </c>
      <c r="K45" s="30">
        <v>2</v>
      </c>
      <c r="L45" s="30">
        <f t="shared" si="12"/>
        <v>8</v>
      </c>
      <c r="M45" s="30">
        <v>2</v>
      </c>
      <c r="N45" s="28">
        <f t="shared" si="10"/>
        <v>16</v>
      </c>
      <c r="O45" s="46" t="str">
        <f t="shared" si="13"/>
        <v>MODERADO</v>
      </c>
      <c r="P45" s="31" t="s">
        <v>74</v>
      </c>
      <c r="Q45" s="28" t="s">
        <v>29</v>
      </c>
      <c r="R45" s="28" t="s">
        <v>29</v>
      </c>
      <c r="S45" s="28"/>
      <c r="T45" s="28" t="s">
        <v>190</v>
      </c>
      <c r="U45" s="28" t="s">
        <v>29</v>
      </c>
      <c r="V45" s="30">
        <v>2</v>
      </c>
      <c r="W45" s="30">
        <v>1</v>
      </c>
      <c r="X45" s="30">
        <v>1</v>
      </c>
      <c r="Y45" s="30">
        <v>2</v>
      </c>
      <c r="Z45" s="30">
        <f t="shared" si="14"/>
        <v>6</v>
      </c>
      <c r="AA45" s="30">
        <v>1</v>
      </c>
      <c r="AB45" s="30">
        <f t="shared" si="11"/>
        <v>6</v>
      </c>
      <c r="AC45" s="43" t="str">
        <f t="shared" si="15"/>
        <v>TOLERABLE</v>
      </c>
    </row>
    <row r="46" spans="1:29" ht="135" customHeight="1" x14ac:dyDescent="0.35">
      <c r="A46" s="147" t="s">
        <v>137</v>
      </c>
      <c r="B46" s="30">
        <v>101</v>
      </c>
      <c r="C46" s="30" t="str">
        <f>IFERROR(VLOOKUP(B46,[4]PELIGROS!$B$7:$D$130,2,FALSE),"")</f>
        <v>Objetos en el Suelo</v>
      </c>
      <c r="D46" s="30" t="str">
        <f>IFERROR(VLOOKUP(B46,[4]PELIGROS!$B$7:$D$130,3,FALSE),"")</f>
        <v>Caída al mismo nivel, tropesones, golpes, rasmilladuras, daño a la salud</v>
      </c>
      <c r="E46" s="119" t="s">
        <v>78</v>
      </c>
      <c r="F46" s="29" t="s">
        <v>108</v>
      </c>
      <c r="G46" s="30" t="s">
        <v>80</v>
      </c>
      <c r="H46" s="30">
        <v>2</v>
      </c>
      <c r="I46" s="30">
        <v>1</v>
      </c>
      <c r="J46" s="30">
        <v>2</v>
      </c>
      <c r="K46" s="30">
        <v>3</v>
      </c>
      <c r="L46" s="30">
        <f t="shared" si="12"/>
        <v>8</v>
      </c>
      <c r="M46" s="30">
        <v>1</v>
      </c>
      <c r="N46" s="28">
        <f t="shared" si="10"/>
        <v>8</v>
      </c>
      <c r="O46" s="42" t="str">
        <f t="shared" si="13"/>
        <v>TOLERABLE</v>
      </c>
      <c r="P46" s="31" t="s">
        <v>72</v>
      </c>
      <c r="Q46" s="28" t="s">
        <v>29</v>
      </c>
      <c r="R46" s="28" t="s">
        <v>29</v>
      </c>
      <c r="S46" s="28" t="s">
        <v>29</v>
      </c>
      <c r="T46" s="28" t="s">
        <v>191</v>
      </c>
      <c r="U46" s="31" t="s">
        <v>217</v>
      </c>
      <c r="V46" s="30">
        <v>2</v>
      </c>
      <c r="W46" s="30">
        <v>1</v>
      </c>
      <c r="X46" s="30">
        <v>1</v>
      </c>
      <c r="Y46" s="30">
        <v>3</v>
      </c>
      <c r="Z46" s="30">
        <f t="shared" si="14"/>
        <v>7</v>
      </c>
      <c r="AA46" s="30">
        <v>1</v>
      </c>
      <c r="AB46" s="30">
        <f t="shared" si="11"/>
        <v>7</v>
      </c>
      <c r="AC46" s="43" t="str">
        <f t="shared" si="15"/>
        <v>TOLERABLE</v>
      </c>
    </row>
    <row r="47" spans="1:29" ht="138.75" customHeight="1" x14ac:dyDescent="0.35">
      <c r="A47" s="148"/>
      <c r="B47" s="30">
        <v>102</v>
      </c>
      <c r="C47" s="30" t="s">
        <v>139</v>
      </c>
      <c r="D47" s="30" t="str">
        <f>IFERROR(VLOOKUP(B47,[4]PELIGROS!$B$7:$D$130,3,FALSE),"")</f>
        <v>Caída al mismo nivel, golpes, resbalones</v>
      </c>
      <c r="E47" s="146"/>
      <c r="F47" s="29" t="s">
        <v>107</v>
      </c>
      <c r="G47" s="30" t="s">
        <v>80</v>
      </c>
      <c r="H47" s="30">
        <v>2</v>
      </c>
      <c r="I47" s="30">
        <v>1</v>
      </c>
      <c r="J47" s="30">
        <v>2</v>
      </c>
      <c r="K47" s="30">
        <v>3</v>
      </c>
      <c r="L47" s="30">
        <f t="shared" si="12"/>
        <v>8</v>
      </c>
      <c r="M47" s="30">
        <v>1</v>
      </c>
      <c r="N47" s="28">
        <f t="shared" si="10"/>
        <v>8</v>
      </c>
      <c r="O47" s="42" t="str">
        <f t="shared" si="13"/>
        <v>TOLERABLE</v>
      </c>
      <c r="P47" s="31" t="s">
        <v>72</v>
      </c>
      <c r="Q47" s="28" t="s">
        <v>29</v>
      </c>
      <c r="R47" s="28" t="s">
        <v>29</v>
      </c>
      <c r="S47" s="28" t="s">
        <v>29</v>
      </c>
      <c r="T47" s="28" t="s">
        <v>166</v>
      </c>
      <c r="U47" s="31" t="s">
        <v>217</v>
      </c>
      <c r="V47" s="30">
        <v>2</v>
      </c>
      <c r="W47" s="30">
        <v>1</v>
      </c>
      <c r="X47" s="30">
        <v>1</v>
      </c>
      <c r="Y47" s="30">
        <v>3</v>
      </c>
      <c r="Z47" s="30">
        <f t="shared" si="14"/>
        <v>7</v>
      </c>
      <c r="AA47" s="30">
        <v>1</v>
      </c>
      <c r="AB47" s="30">
        <f t="shared" si="11"/>
        <v>7</v>
      </c>
      <c r="AC47" s="43" t="str">
        <f t="shared" si="15"/>
        <v>TOLERABLE</v>
      </c>
    </row>
    <row r="48" spans="1:29" ht="168.75" customHeight="1" x14ac:dyDescent="0.35">
      <c r="A48" s="148"/>
      <c r="B48" s="30">
        <v>200</v>
      </c>
      <c r="C48" s="30" t="str">
        <f>IFERROR(VLOOKUP(B48,[4]PELIGROS!$B$7:$D$130,2,FALSE),"")</f>
        <v>Tránsito vehicular</v>
      </c>
      <c r="D48" s="30" t="str">
        <f>IFERROR(VLOOKUP(B48,[4]PELIGROS!$B$7:$D$130,3,FALSE),"")</f>
        <v>Colisión, atropello, volcadura</v>
      </c>
      <c r="E48" s="146"/>
      <c r="F48" s="29" t="s">
        <v>110</v>
      </c>
      <c r="G48" s="30" t="s">
        <v>80</v>
      </c>
      <c r="H48" s="30">
        <v>2</v>
      </c>
      <c r="I48" s="30">
        <v>2</v>
      </c>
      <c r="J48" s="30">
        <v>2</v>
      </c>
      <c r="K48" s="30">
        <v>3</v>
      </c>
      <c r="L48" s="30">
        <f t="shared" ref="L48:L76" si="16">H48+I48+J48+K48</f>
        <v>9</v>
      </c>
      <c r="M48" s="30">
        <v>3</v>
      </c>
      <c r="N48" s="28">
        <f t="shared" si="10"/>
        <v>27</v>
      </c>
      <c r="O48" s="44" t="str">
        <f t="shared" ref="O48:O76" si="17">IF(N48&gt;=25,"INTOLERABLE",IF(N48&gt;=17,"IMPORTANTE",IF(N48&gt;=9,"MODERADO",IF(N48&gt;=5,"TOLERABLE","TRIVIAL"))))</f>
        <v>INTOLERABLE</v>
      </c>
      <c r="P48" s="31" t="s">
        <v>72</v>
      </c>
      <c r="Q48" s="28" t="s">
        <v>29</v>
      </c>
      <c r="R48" s="28" t="s">
        <v>29</v>
      </c>
      <c r="S48" s="28" t="s">
        <v>29</v>
      </c>
      <c r="T48" s="28" t="s">
        <v>192</v>
      </c>
      <c r="U48" s="28" t="s">
        <v>29</v>
      </c>
      <c r="V48" s="30">
        <v>2</v>
      </c>
      <c r="W48" s="30">
        <v>1</v>
      </c>
      <c r="X48" s="30">
        <v>1</v>
      </c>
      <c r="Y48" s="30">
        <v>3</v>
      </c>
      <c r="Z48" s="30">
        <f t="shared" ref="Z48:Z76" si="18">V48+W48+X48+Y48</f>
        <v>7</v>
      </c>
      <c r="AA48" s="30">
        <v>2</v>
      </c>
      <c r="AB48" s="30">
        <f t="shared" si="11"/>
        <v>14</v>
      </c>
      <c r="AC48" s="45" t="str">
        <f t="shared" ref="AC48:AC76" si="19">IF(AB48&gt;=25,"INTOLERABLE",IF(AB48&gt;=17,"IMPORTANTE",IF(AB48&gt;=9,"MODERADO",IF(AB48&gt;=5,"TOLERABLE","TRIVIAL"))))</f>
        <v>MODERADO</v>
      </c>
    </row>
    <row r="49" spans="1:29" ht="157.5" customHeight="1" x14ac:dyDescent="0.35">
      <c r="A49" s="148"/>
      <c r="B49" s="30">
        <v>301</v>
      </c>
      <c r="C49" s="30" t="str">
        <f>IFERROR(VLOOKUP(B49,[4]PELIGROS!$B$7:$D$130,2,FALSE),"")</f>
        <v xml:space="preserve">Manipulación de herramientas y objetos varios </v>
      </c>
      <c r="D49" s="30" t="str">
        <f>IFERROR(VLOOKUP(B49,[4]PELIGROS!$B$7:$D$130,3,FALSE),"")</f>
        <v>Caída de herramientas y objetos, contusiones.</v>
      </c>
      <c r="E49" s="146"/>
      <c r="F49" s="29" t="s">
        <v>110</v>
      </c>
      <c r="G49" s="30" t="s">
        <v>80</v>
      </c>
      <c r="H49" s="30">
        <v>2</v>
      </c>
      <c r="I49" s="30">
        <v>1</v>
      </c>
      <c r="J49" s="30">
        <v>2</v>
      </c>
      <c r="K49" s="30">
        <v>3</v>
      </c>
      <c r="L49" s="30">
        <f t="shared" si="16"/>
        <v>8</v>
      </c>
      <c r="M49" s="30">
        <v>1</v>
      </c>
      <c r="N49" s="28">
        <f t="shared" si="10"/>
        <v>8</v>
      </c>
      <c r="O49" s="42" t="str">
        <f t="shared" si="17"/>
        <v>TOLERABLE</v>
      </c>
      <c r="P49" s="31" t="s">
        <v>72</v>
      </c>
      <c r="Q49" s="28" t="s">
        <v>29</v>
      </c>
      <c r="R49" s="28" t="s">
        <v>29</v>
      </c>
      <c r="S49" s="28" t="s">
        <v>29</v>
      </c>
      <c r="T49" s="28" t="s">
        <v>191</v>
      </c>
      <c r="U49" s="28" t="s">
        <v>218</v>
      </c>
      <c r="V49" s="30">
        <v>2</v>
      </c>
      <c r="W49" s="30">
        <v>1</v>
      </c>
      <c r="X49" s="30">
        <v>1</v>
      </c>
      <c r="Y49" s="30">
        <v>3</v>
      </c>
      <c r="Z49" s="30">
        <f t="shared" si="18"/>
        <v>7</v>
      </c>
      <c r="AA49" s="30">
        <v>1</v>
      </c>
      <c r="AB49" s="30">
        <f t="shared" si="11"/>
        <v>7</v>
      </c>
      <c r="AC49" s="43" t="str">
        <f t="shared" si="19"/>
        <v>TOLERABLE</v>
      </c>
    </row>
    <row r="50" spans="1:29" ht="120" x14ac:dyDescent="0.35">
      <c r="A50" s="148"/>
      <c r="B50" s="30">
        <v>303</v>
      </c>
      <c r="C50" s="30" t="str">
        <f>IFERROR(VLOOKUP(B50,[4]PELIGROS!$B$7:$D$130,2,FALSE),"")</f>
        <v>Herramientas/equipos eléctricos</v>
      </c>
      <c r="D50" s="30" t="s">
        <v>153</v>
      </c>
      <c r="E50" s="146"/>
      <c r="F50" s="35" t="s">
        <v>110</v>
      </c>
      <c r="G50" s="28" t="s">
        <v>80</v>
      </c>
      <c r="H50" s="30">
        <v>2</v>
      </c>
      <c r="I50" s="28">
        <v>1</v>
      </c>
      <c r="J50" s="28">
        <v>2</v>
      </c>
      <c r="K50" s="30">
        <v>3</v>
      </c>
      <c r="L50" s="30">
        <f t="shared" si="16"/>
        <v>8</v>
      </c>
      <c r="M50" s="28">
        <v>3</v>
      </c>
      <c r="N50" s="28">
        <f t="shared" ref="N50:N52" si="20">L50*M50</f>
        <v>24</v>
      </c>
      <c r="O50" s="44" t="str">
        <f t="shared" si="17"/>
        <v>IMPORTANTE</v>
      </c>
      <c r="P50" s="31" t="s">
        <v>72</v>
      </c>
      <c r="Q50" s="28" t="s">
        <v>29</v>
      </c>
      <c r="R50" s="28" t="s">
        <v>29</v>
      </c>
      <c r="S50" s="34" t="s">
        <v>25</v>
      </c>
      <c r="T50" s="28" t="s">
        <v>195</v>
      </c>
      <c r="U50" s="28" t="s">
        <v>218</v>
      </c>
      <c r="V50" s="30">
        <v>2</v>
      </c>
      <c r="W50" s="28">
        <v>1</v>
      </c>
      <c r="X50" s="28">
        <v>1</v>
      </c>
      <c r="Y50" s="30">
        <v>3</v>
      </c>
      <c r="Z50" s="30">
        <f t="shared" si="18"/>
        <v>7</v>
      </c>
      <c r="AA50" s="28">
        <v>2</v>
      </c>
      <c r="AB50" s="30">
        <f t="shared" ref="AB50:AB52" si="21">Z50*AA50</f>
        <v>14</v>
      </c>
      <c r="AC50" s="45" t="str">
        <f t="shared" si="19"/>
        <v>MODERADO</v>
      </c>
    </row>
    <row r="51" spans="1:29" ht="100" x14ac:dyDescent="0.35">
      <c r="A51" s="148"/>
      <c r="B51" s="30">
        <v>304</v>
      </c>
      <c r="C51" s="30" t="s">
        <v>183</v>
      </c>
      <c r="D51" s="30" t="str">
        <f>IFERROR(VLOOKUP(B51,[4]PELIGROS!$B$7:$D$130,3,FALSE),"")</f>
        <v>Contacto con herramientas, contusiones.</v>
      </c>
      <c r="E51" s="146"/>
      <c r="F51" s="35" t="s">
        <v>110</v>
      </c>
      <c r="G51" s="28" t="s">
        <v>80</v>
      </c>
      <c r="H51" s="30">
        <v>2</v>
      </c>
      <c r="I51" s="28">
        <v>1</v>
      </c>
      <c r="J51" s="28">
        <v>2</v>
      </c>
      <c r="K51" s="30">
        <v>3</v>
      </c>
      <c r="L51" s="30">
        <f t="shared" si="16"/>
        <v>8</v>
      </c>
      <c r="M51" s="28">
        <v>2</v>
      </c>
      <c r="N51" s="28">
        <f t="shared" si="20"/>
        <v>16</v>
      </c>
      <c r="O51" s="46" t="str">
        <f t="shared" si="17"/>
        <v>MODERADO</v>
      </c>
      <c r="P51" s="31" t="s">
        <v>72</v>
      </c>
      <c r="Q51" s="28" t="s">
        <v>29</v>
      </c>
      <c r="R51" s="28" t="s">
        <v>29</v>
      </c>
      <c r="S51" s="28" t="s">
        <v>29</v>
      </c>
      <c r="T51" s="28" t="s">
        <v>163</v>
      </c>
      <c r="U51" s="28" t="s">
        <v>218</v>
      </c>
      <c r="V51" s="30">
        <v>2</v>
      </c>
      <c r="W51" s="28">
        <v>1</v>
      </c>
      <c r="X51" s="28">
        <v>1</v>
      </c>
      <c r="Y51" s="30">
        <v>3</v>
      </c>
      <c r="Z51" s="30">
        <f t="shared" si="18"/>
        <v>7</v>
      </c>
      <c r="AA51" s="28">
        <v>1</v>
      </c>
      <c r="AB51" s="30">
        <f t="shared" si="21"/>
        <v>7</v>
      </c>
      <c r="AC51" s="43" t="str">
        <f t="shared" si="19"/>
        <v>TOLERABLE</v>
      </c>
    </row>
    <row r="52" spans="1:29" ht="140" x14ac:dyDescent="0.35">
      <c r="A52" s="148"/>
      <c r="B52" s="30">
        <v>305</v>
      </c>
      <c r="C52" s="30" t="s">
        <v>154</v>
      </c>
      <c r="D52" s="30" t="s">
        <v>155</v>
      </c>
      <c r="E52" s="146"/>
      <c r="F52" s="35" t="s">
        <v>107</v>
      </c>
      <c r="G52" s="28" t="s">
        <v>80</v>
      </c>
      <c r="H52" s="30">
        <v>2</v>
      </c>
      <c r="I52" s="28">
        <v>1</v>
      </c>
      <c r="J52" s="28">
        <v>2</v>
      </c>
      <c r="K52" s="30">
        <v>3</v>
      </c>
      <c r="L52" s="30">
        <f t="shared" si="16"/>
        <v>8</v>
      </c>
      <c r="M52" s="28">
        <v>3</v>
      </c>
      <c r="N52" s="28">
        <f t="shared" si="20"/>
        <v>24</v>
      </c>
      <c r="O52" s="44" t="str">
        <f t="shared" si="17"/>
        <v>IMPORTANTE</v>
      </c>
      <c r="P52" s="31" t="s">
        <v>75</v>
      </c>
      <c r="Q52" s="28" t="s">
        <v>29</v>
      </c>
      <c r="R52" s="28" t="s">
        <v>29</v>
      </c>
      <c r="S52" s="28" t="s">
        <v>29</v>
      </c>
      <c r="T52" s="28" t="s">
        <v>196</v>
      </c>
      <c r="U52" s="28" t="s">
        <v>220</v>
      </c>
      <c r="V52" s="30">
        <v>2</v>
      </c>
      <c r="W52" s="28">
        <v>1</v>
      </c>
      <c r="X52" s="28">
        <v>1</v>
      </c>
      <c r="Y52" s="30">
        <v>3</v>
      </c>
      <c r="Z52" s="30">
        <f t="shared" si="18"/>
        <v>7</v>
      </c>
      <c r="AA52" s="28">
        <v>2</v>
      </c>
      <c r="AB52" s="30">
        <f t="shared" si="21"/>
        <v>14</v>
      </c>
      <c r="AC52" s="45" t="str">
        <f t="shared" si="19"/>
        <v>MODERADO</v>
      </c>
    </row>
    <row r="53" spans="1:29" ht="100" x14ac:dyDescent="0.35">
      <c r="A53" s="148"/>
      <c r="B53" s="30">
        <v>307</v>
      </c>
      <c r="C53" s="30" t="str">
        <f>IFERROR(VLOOKUP(B53,[4]PELIGROS!$B$7:$D$130,2,FALSE),"")</f>
        <v>Máquinas o equipos fijos con piezas cortantes</v>
      </c>
      <c r="D53" s="30" t="str">
        <f>IFERROR(VLOOKUP(B53,[4]PELIGROS!$B$7:$D$130,3,FALSE),"")</f>
        <v>Contacto con piezas cortantes, cortes, amputaciones.</v>
      </c>
      <c r="E53" s="146"/>
      <c r="F53" s="29" t="s">
        <v>110</v>
      </c>
      <c r="G53" s="30" t="s">
        <v>80</v>
      </c>
      <c r="H53" s="30">
        <v>2</v>
      </c>
      <c r="I53" s="28">
        <v>2</v>
      </c>
      <c r="J53" s="28">
        <v>2</v>
      </c>
      <c r="K53" s="30">
        <v>3</v>
      </c>
      <c r="L53" s="30">
        <f t="shared" si="16"/>
        <v>9</v>
      </c>
      <c r="M53" s="28">
        <v>3</v>
      </c>
      <c r="N53" s="28">
        <f t="shared" si="10"/>
        <v>27</v>
      </c>
      <c r="O53" s="44" t="str">
        <f t="shared" si="17"/>
        <v>INTOLERABLE</v>
      </c>
      <c r="P53" s="31" t="s">
        <v>75</v>
      </c>
      <c r="Q53" s="28" t="s">
        <v>29</v>
      </c>
      <c r="R53" s="28" t="s">
        <v>29</v>
      </c>
      <c r="S53" s="28" t="s">
        <v>26</v>
      </c>
      <c r="T53" s="28" t="s">
        <v>129</v>
      </c>
      <c r="U53" s="28" t="s">
        <v>221</v>
      </c>
      <c r="V53" s="30">
        <v>2</v>
      </c>
      <c r="W53" s="28">
        <v>1</v>
      </c>
      <c r="X53" s="28">
        <v>1</v>
      </c>
      <c r="Y53" s="30">
        <v>3</v>
      </c>
      <c r="Z53" s="30">
        <f t="shared" si="18"/>
        <v>7</v>
      </c>
      <c r="AA53" s="28">
        <v>2</v>
      </c>
      <c r="AB53" s="30">
        <f t="shared" si="11"/>
        <v>14</v>
      </c>
      <c r="AC53" s="45" t="str">
        <f t="shared" si="19"/>
        <v>MODERADO</v>
      </c>
    </row>
    <row r="54" spans="1:29" ht="100" x14ac:dyDescent="0.35">
      <c r="A54" s="148"/>
      <c r="B54" s="30">
        <v>308</v>
      </c>
      <c r="C54" s="30" t="str">
        <f>IFERROR(VLOOKUP(B54,[4]PELIGROS!$B$7:$D$130,2,FALSE),"")</f>
        <v>Herramientas portátiles eléctricas cortantes</v>
      </c>
      <c r="D54" s="30" t="str">
        <f>IFERROR(VLOOKUP(B54,[4]PELIGROS!$B$7:$D$130,3,FALSE),"")</f>
        <v>Cortes, amputaciones, quemaduras, electrización, electrocución, incendios.</v>
      </c>
      <c r="E54" s="146"/>
      <c r="F54" s="35" t="s">
        <v>110</v>
      </c>
      <c r="G54" s="28" t="s">
        <v>80</v>
      </c>
      <c r="H54" s="30">
        <v>2</v>
      </c>
      <c r="I54" s="28">
        <v>1</v>
      </c>
      <c r="J54" s="28">
        <v>2</v>
      </c>
      <c r="K54" s="30">
        <v>3</v>
      </c>
      <c r="L54" s="30">
        <f t="shared" si="16"/>
        <v>8</v>
      </c>
      <c r="M54" s="28">
        <v>3</v>
      </c>
      <c r="N54" s="28">
        <f t="shared" si="10"/>
        <v>24</v>
      </c>
      <c r="O54" s="44" t="str">
        <f t="shared" si="17"/>
        <v>IMPORTANTE</v>
      </c>
      <c r="P54" s="31" t="s">
        <v>75</v>
      </c>
      <c r="Q54" s="28" t="s">
        <v>29</v>
      </c>
      <c r="R54" s="28" t="s">
        <v>29</v>
      </c>
      <c r="S54" s="34" t="s">
        <v>27</v>
      </c>
      <c r="T54" s="28" t="s">
        <v>129</v>
      </c>
      <c r="U54" s="28" t="s">
        <v>222</v>
      </c>
      <c r="V54" s="30">
        <v>2</v>
      </c>
      <c r="W54" s="28">
        <v>1</v>
      </c>
      <c r="X54" s="28">
        <v>1</v>
      </c>
      <c r="Y54" s="30">
        <v>3</v>
      </c>
      <c r="Z54" s="30">
        <f t="shared" si="18"/>
        <v>7</v>
      </c>
      <c r="AA54" s="28">
        <v>2</v>
      </c>
      <c r="AB54" s="30">
        <f t="shared" si="11"/>
        <v>14</v>
      </c>
      <c r="AC54" s="45" t="str">
        <f t="shared" si="19"/>
        <v>MODERADO</v>
      </c>
    </row>
    <row r="55" spans="1:29" ht="140" x14ac:dyDescent="0.35">
      <c r="A55" s="148"/>
      <c r="B55" s="30">
        <v>308</v>
      </c>
      <c r="C55" s="30" t="s">
        <v>161</v>
      </c>
      <c r="D55" s="30" t="s">
        <v>158</v>
      </c>
      <c r="E55" s="146"/>
      <c r="F55" s="35" t="s">
        <v>110</v>
      </c>
      <c r="G55" s="28" t="s">
        <v>80</v>
      </c>
      <c r="H55" s="30">
        <v>2</v>
      </c>
      <c r="I55" s="28">
        <v>1</v>
      </c>
      <c r="J55" s="28">
        <v>2</v>
      </c>
      <c r="K55" s="30">
        <v>3</v>
      </c>
      <c r="L55" s="30">
        <f t="shared" si="16"/>
        <v>8</v>
      </c>
      <c r="M55" s="28">
        <v>3</v>
      </c>
      <c r="N55" s="28">
        <f t="shared" ref="N55" si="22">L55*M55</f>
        <v>24</v>
      </c>
      <c r="O55" s="44" t="str">
        <f t="shared" si="17"/>
        <v>IMPORTANTE</v>
      </c>
      <c r="P55" s="31" t="s">
        <v>75</v>
      </c>
      <c r="Q55" s="28" t="s">
        <v>29</v>
      </c>
      <c r="R55" s="28" t="s">
        <v>29</v>
      </c>
      <c r="S55" s="34" t="s">
        <v>159</v>
      </c>
      <c r="T55" s="28" t="s">
        <v>206</v>
      </c>
      <c r="U55" s="28" t="s">
        <v>211</v>
      </c>
      <c r="V55" s="30">
        <v>2</v>
      </c>
      <c r="W55" s="28">
        <v>1</v>
      </c>
      <c r="X55" s="28">
        <v>1</v>
      </c>
      <c r="Y55" s="30">
        <v>3</v>
      </c>
      <c r="Z55" s="30">
        <f t="shared" si="18"/>
        <v>7</v>
      </c>
      <c r="AA55" s="28">
        <v>2</v>
      </c>
      <c r="AB55" s="30">
        <f t="shared" ref="AB55" si="23">Z55*AA55</f>
        <v>14</v>
      </c>
      <c r="AC55" s="45" t="str">
        <f t="shared" si="19"/>
        <v>MODERADO</v>
      </c>
    </row>
    <row r="56" spans="1:29" ht="100" x14ac:dyDescent="0.35">
      <c r="A56" s="148"/>
      <c r="B56" s="30">
        <v>310</v>
      </c>
      <c r="C56" s="30" t="str">
        <f>IFERROR(VLOOKUP(B56,[4]PELIGROS!$B$7:$D$130,2,FALSE),"")</f>
        <v>Objetos o superficies cortantes</v>
      </c>
      <c r="D56" s="30" t="str">
        <f>IFERROR(VLOOKUP(B56,[4]PELIGROS!$B$7:$D$130,3,FALSE),"")</f>
        <v>Contacto con objetos o superficies contantes, cortes.</v>
      </c>
      <c r="E56" s="146"/>
      <c r="F56" s="29" t="s">
        <v>108</v>
      </c>
      <c r="G56" s="30" t="s">
        <v>80</v>
      </c>
      <c r="H56" s="30">
        <v>2</v>
      </c>
      <c r="I56" s="28">
        <v>2</v>
      </c>
      <c r="J56" s="28">
        <v>2</v>
      </c>
      <c r="K56" s="30">
        <v>3</v>
      </c>
      <c r="L56" s="30">
        <f t="shared" si="16"/>
        <v>9</v>
      </c>
      <c r="M56" s="28">
        <v>2</v>
      </c>
      <c r="N56" s="28">
        <f t="shared" si="10"/>
        <v>18</v>
      </c>
      <c r="O56" s="44" t="str">
        <f t="shared" si="17"/>
        <v>IMPORTANTE</v>
      </c>
      <c r="P56" s="31" t="s">
        <v>75</v>
      </c>
      <c r="Q56" s="28" t="s">
        <v>29</v>
      </c>
      <c r="R56" s="28" t="s">
        <v>29</v>
      </c>
      <c r="S56" s="28" t="s">
        <v>29</v>
      </c>
      <c r="T56" s="28" t="s">
        <v>163</v>
      </c>
      <c r="U56" s="28" t="s">
        <v>218</v>
      </c>
      <c r="V56" s="30">
        <v>2</v>
      </c>
      <c r="W56" s="28">
        <v>1</v>
      </c>
      <c r="X56" s="28">
        <v>1</v>
      </c>
      <c r="Y56" s="30">
        <v>3</v>
      </c>
      <c r="Z56" s="30">
        <f t="shared" si="18"/>
        <v>7</v>
      </c>
      <c r="AA56" s="28">
        <v>1</v>
      </c>
      <c r="AB56" s="30">
        <f t="shared" si="11"/>
        <v>7</v>
      </c>
      <c r="AC56" s="43" t="str">
        <f t="shared" si="19"/>
        <v>TOLERABLE</v>
      </c>
    </row>
    <row r="57" spans="1:29" ht="197.25" customHeight="1" x14ac:dyDescent="0.35">
      <c r="A57" s="148"/>
      <c r="B57" s="30">
        <v>405</v>
      </c>
      <c r="C57" s="30" t="str">
        <f>IFERROR(VLOOKUP(B57,[4]PELIGROS!$B$7:$D$130,2,FALSE),"")</f>
        <v>Humos de soldadura/ corte</v>
      </c>
      <c r="D57" s="30" t="s">
        <v>162</v>
      </c>
      <c r="E57" s="146"/>
      <c r="F57" s="35" t="s">
        <v>107</v>
      </c>
      <c r="G57" s="28" t="s">
        <v>80</v>
      </c>
      <c r="H57" s="30">
        <v>2</v>
      </c>
      <c r="I57" s="28">
        <v>2</v>
      </c>
      <c r="J57" s="28">
        <v>2</v>
      </c>
      <c r="K57" s="30">
        <v>3</v>
      </c>
      <c r="L57" s="30">
        <f t="shared" si="16"/>
        <v>9</v>
      </c>
      <c r="M57" s="28">
        <v>3</v>
      </c>
      <c r="N57" s="28">
        <f t="shared" ref="N57" si="24">L57*M57</f>
        <v>27</v>
      </c>
      <c r="O57" s="44" t="str">
        <f t="shared" si="17"/>
        <v>INTOLERABLE</v>
      </c>
      <c r="P57" s="31" t="s">
        <v>75</v>
      </c>
      <c r="Q57" s="28" t="s">
        <v>29</v>
      </c>
      <c r="R57" s="28" t="s">
        <v>29</v>
      </c>
      <c r="S57" s="28" t="s">
        <v>29</v>
      </c>
      <c r="T57" s="28" t="s">
        <v>197</v>
      </c>
      <c r="U57" s="28" t="s">
        <v>225</v>
      </c>
      <c r="V57" s="30">
        <v>2</v>
      </c>
      <c r="W57" s="28">
        <v>1</v>
      </c>
      <c r="X57" s="28">
        <v>1</v>
      </c>
      <c r="Y57" s="30">
        <v>3</v>
      </c>
      <c r="Z57" s="30">
        <f t="shared" si="18"/>
        <v>7</v>
      </c>
      <c r="AA57" s="28">
        <v>2</v>
      </c>
      <c r="AB57" s="30">
        <f t="shared" ref="AB57" si="25">Z57*AA57</f>
        <v>14</v>
      </c>
      <c r="AC57" s="45" t="str">
        <f t="shared" si="19"/>
        <v>MODERADO</v>
      </c>
    </row>
    <row r="58" spans="1:29" ht="100" x14ac:dyDescent="0.35">
      <c r="A58" s="148"/>
      <c r="B58" s="30">
        <v>413</v>
      </c>
      <c r="C58" s="30" t="s">
        <v>205</v>
      </c>
      <c r="D58" s="30" t="str">
        <f>IFERROR(VLOOKUP(B58,[4]PELIGROS!$B$7:$D$130,3,FALSE),"")</f>
        <v>Incendio, quemaduras</v>
      </c>
      <c r="E58" s="146"/>
      <c r="F58" s="29" t="s">
        <v>107</v>
      </c>
      <c r="G58" s="30" t="s">
        <v>80</v>
      </c>
      <c r="H58" s="30">
        <v>2</v>
      </c>
      <c r="I58" s="30">
        <v>1</v>
      </c>
      <c r="J58" s="30">
        <v>2</v>
      </c>
      <c r="K58" s="30">
        <v>3</v>
      </c>
      <c r="L58" s="30">
        <f t="shared" si="16"/>
        <v>8</v>
      </c>
      <c r="M58" s="30">
        <v>3</v>
      </c>
      <c r="N58" s="28">
        <f t="shared" si="10"/>
        <v>24</v>
      </c>
      <c r="O58" s="44" t="str">
        <f t="shared" si="17"/>
        <v>IMPORTANTE</v>
      </c>
      <c r="P58" s="31" t="s">
        <v>72</v>
      </c>
      <c r="Q58" s="28" t="s">
        <v>29</v>
      </c>
      <c r="R58" s="28" t="s">
        <v>29</v>
      </c>
      <c r="S58" s="28" t="s">
        <v>29</v>
      </c>
      <c r="T58" s="28" t="s">
        <v>198</v>
      </c>
      <c r="U58" s="28" t="s">
        <v>29</v>
      </c>
      <c r="V58" s="30">
        <v>2</v>
      </c>
      <c r="W58" s="30">
        <v>1</v>
      </c>
      <c r="X58" s="30">
        <v>1</v>
      </c>
      <c r="Y58" s="30">
        <v>3</v>
      </c>
      <c r="Z58" s="30">
        <f t="shared" si="18"/>
        <v>7</v>
      </c>
      <c r="AA58" s="30">
        <v>2</v>
      </c>
      <c r="AB58" s="30">
        <f t="shared" si="11"/>
        <v>14</v>
      </c>
      <c r="AC58" s="45" t="str">
        <f t="shared" si="19"/>
        <v>MODERADO</v>
      </c>
    </row>
    <row r="59" spans="1:29" ht="182.25" customHeight="1" x14ac:dyDescent="0.35">
      <c r="A59" s="148"/>
      <c r="B59" s="30">
        <v>506</v>
      </c>
      <c r="C59" s="30" t="str">
        <f>IFERROR(VLOOKUP(B59,[4]PELIGROS!$B$7:$D$130,2,FALSE),"")</f>
        <v>Energía eléctrica</v>
      </c>
      <c r="D59" s="30" t="str">
        <f>IFERROR(VLOOKUP(B59,[4]PELIGROS!$B$7:$D$130,3,FALSE),"")</f>
        <v>Contacto con energía eléctrica, electrización, electrocución, incendio.</v>
      </c>
      <c r="E59" s="146"/>
      <c r="F59" s="29" t="s">
        <v>106</v>
      </c>
      <c r="G59" s="30" t="s">
        <v>80</v>
      </c>
      <c r="H59" s="30">
        <v>2</v>
      </c>
      <c r="I59" s="30">
        <v>2</v>
      </c>
      <c r="J59" s="30">
        <v>2</v>
      </c>
      <c r="K59" s="30">
        <v>3</v>
      </c>
      <c r="L59" s="30">
        <f t="shared" si="16"/>
        <v>9</v>
      </c>
      <c r="M59" s="30">
        <v>3</v>
      </c>
      <c r="N59" s="28">
        <f t="shared" si="10"/>
        <v>27</v>
      </c>
      <c r="O59" s="44" t="str">
        <f t="shared" si="17"/>
        <v>INTOLERABLE</v>
      </c>
      <c r="P59" s="31" t="s">
        <v>72</v>
      </c>
      <c r="Q59" s="28" t="s">
        <v>29</v>
      </c>
      <c r="R59" s="28" t="s">
        <v>29</v>
      </c>
      <c r="S59" s="34" t="s">
        <v>25</v>
      </c>
      <c r="T59" s="28" t="s">
        <v>199</v>
      </c>
      <c r="U59" s="28" t="s">
        <v>218</v>
      </c>
      <c r="V59" s="30">
        <v>2</v>
      </c>
      <c r="W59" s="28">
        <v>1</v>
      </c>
      <c r="X59" s="28">
        <v>1</v>
      </c>
      <c r="Y59" s="30">
        <v>3</v>
      </c>
      <c r="Z59" s="30">
        <f t="shared" si="18"/>
        <v>7</v>
      </c>
      <c r="AA59" s="28">
        <v>2</v>
      </c>
      <c r="AB59" s="30">
        <f t="shared" si="11"/>
        <v>14</v>
      </c>
      <c r="AC59" s="45" t="str">
        <f t="shared" si="19"/>
        <v>MODERADO</v>
      </c>
    </row>
    <row r="60" spans="1:29" ht="180" customHeight="1" x14ac:dyDescent="0.35">
      <c r="A60" s="148"/>
      <c r="B60" s="30">
        <v>600</v>
      </c>
      <c r="C60" s="30" t="s">
        <v>200</v>
      </c>
      <c r="D60" s="30" t="s">
        <v>132</v>
      </c>
      <c r="E60" s="146"/>
      <c r="F60" s="29" t="s">
        <v>107</v>
      </c>
      <c r="G60" s="30" t="s">
        <v>80</v>
      </c>
      <c r="H60" s="30">
        <v>2</v>
      </c>
      <c r="I60" s="28">
        <v>2</v>
      </c>
      <c r="J60" s="28">
        <v>2</v>
      </c>
      <c r="K60" s="30">
        <v>3</v>
      </c>
      <c r="L60" s="30">
        <f t="shared" si="16"/>
        <v>9</v>
      </c>
      <c r="M60" s="28">
        <v>2</v>
      </c>
      <c r="N60" s="28">
        <f t="shared" ref="N60:N62" si="26">L60*M60</f>
        <v>18</v>
      </c>
      <c r="O60" s="44" t="str">
        <f t="shared" si="17"/>
        <v>IMPORTANTE</v>
      </c>
      <c r="P60" s="31" t="s">
        <v>72</v>
      </c>
      <c r="Q60" s="28" t="s">
        <v>29</v>
      </c>
      <c r="R60" s="28" t="s">
        <v>29</v>
      </c>
      <c r="S60" s="28" t="s">
        <v>29</v>
      </c>
      <c r="T60" s="28" t="s">
        <v>182</v>
      </c>
      <c r="U60" s="28" t="s">
        <v>160</v>
      </c>
      <c r="V60" s="30">
        <v>2</v>
      </c>
      <c r="W60" s="30">
        <v>1</v>
      </c>
      <c r="X60" s="30">
        <v>1</v>
      </c>
      <c r="Y60" s="30">
        <v>3</v>
      </c>
      <c r="Z60" s="30">
        <f t="shared" si="18"/>
        <v>7</v>
      </c>
      <c r="AA60" s="30">
        <v>1</v>
      </c>
      <c r="AB60" s="30">
        <f t="shared" ref="AB60:AB62" si="27">Z60*AA60</f>
        <v>7</v>
      </c>
      <c r="AC60" s="43" t="str">
        <f t="shared" si="19"/>
        <v>TOLERABLE</v>
      </c>
    </row>
    <row r="61" spans="1:29" ht="120" x14ac:dyDescent="0.35">
      <c r="A61" s="148"/>
      <c r="B61" s="30">
        <v>604</v>
      </c>
      <c r="C61" s="30" t="str">
        <f>IFERROR(VLOOKUP(B61,[4]PELIGROS!$B$7:$D$130,2,FALSE),"")</f>
        <v>Radiación UV</v>
      </c>
      <c r="D61" s="30" t="str">
        <f>IFERROR(VLOOKUP(B61,[4]PELIGROS!$B$7:$D$130,3,FALSE),"")</f>
        <v>Exposición a radiación UV, enfermedades de la piel, lesiones a la vista</v>
      </c>
      <c r="E61" s="146"/>
      <c r="F61" s="29" t="s">
        <v>107</v>
      </c>
      <c r="G61" s="30" t="s">
        <v>109</v>
      </c>
      <c r="H61" s="30">
        <v>2</v>
      </c>
      <c r="I61" s="30">
        <v>2</v>
      </c>
      <c r="J61" s="30">
        <v>2</v>
      </c>
      <c r="K61" s="30">
        <v>3</v>
      </c>
      <c r="L61" s="30">
        <f t="shared" si="16"/>
        <v>9</v>
      </c>
      <c r="M61" s="30">
        <v>3</v>
      </c>
      <c r="N61" s="28">
        <f t="shared" si="26"/>
        <v>27</v>
      </c>
      <c r="O61" s="44" t="str">
        <f t="shared" si="17"/>
        <v>INTOLERABLE</v>
      </c>
      <c r="P61" s="31" t="s">
        <v>72</v>
      </c>
      <c r="Q61" s="28" t="s">
        <v>29</v>
      </c>
      <c r="R61" s="28" t="s">
        <v>29</v>
      </c>
      <c r="S61" s="28" t="s">
        <v>29</v>
      </c>
      <c r="T61" s="28" t="s">
        <v>181</v>
      </c>
      <c r="U61" s="28" t="s">
        <v>224</v>
      </c>
      <c r="V61" s="30">
        <v>2</v>
      </c>
      <c r="W61" s="30">
        <v>1</v>
      </c>
      <c r="X61" s="30">
        <v>1</v>
      </c>
      <c r="Y61" s="30">
        <v>3</v>
      </c>
      <c r="Z61" s="30">
        <f t="shared" si="18"/>
        <v>7</v>
      </c>
      <c r="AA61" s="30">
        <v>2</v>
      </c>
      <c r="AB61" s="30">
        <f t="shared" si="27"/>
        <v>14</v>
      </c>
      <c r="AC61" s="45" t="str">
        <f t="shared" si="19"/>
        <v>MODERADO</v>
      </c>
    </row>
    <row r="62" spans="1:29" ht="177.75" customHeight="1" x14ac:dyDescent="0.35">
      <c r="A62" s="148"/>
      <c r="B62" s="30">
        <v>601</v>
      </c>
      <c r="C62" s="30" t="str">
        <f>IFERROR(VLOOKUP(B62,[4]PELIGROS!$B$7:$D$130,2,FALSE),"")</f>
        <v>Arco eléctrico</v>
      </c>
      <c r="D62" s="30" t="str">
        <f>IFERROR(VLOOKUP(B62,[4]PELIGROS!$B$7:$D$130,3,FALSE),"")</f>
        <v>Exposición a arco eléctrico, lesiones a la vista, qumaduras</v>
      </c>
      <c r="E62" s="146"/>
      <c r="F62" s="35" t="s">
        <v>106</v>
      </c>
      <c r="G62" s="28" t="s">
        <v>80</v>
      </c>
      <c r="H62" s="30">
        <v>2</v>
      </c>
      <c r="I62" s="28">
        <v>2</v>
      </c>
      <c r="J62" s="28">
        <v>2</v>
      </c>
      <c r="K62" s="30">
        <v>3</v>
      </c>
      <c r="L62" s="30">
        <f t="shared" si="16"/>
        <v>9</v>
      </c>
      <c r="M62" s="28">
        <v>3</v>
      </c>
      <c r="N62" s="28">
        <f t="shared" si="26"/>
        <v>27</v>
      </c>
      <c r="O62" s="44" t="str">
        <f t="shared" si="17"/>
        <v>INTOLERABLE</v>
      </c>
      <c r="P62" s="31" t="s">
        <v>75</v>
      </c>
      <c r="Q62" s="28" t="s">
        <v>29</v>
      </c>
      <c r="R62" s="28" t="s">
        <v>29</v>
      </c>
      <c r="S62" s="28" t="s">
        <v>29</v>
      </c>
      <c r="T62" s="28" t="s">
        <v>201</v>
      </c>
      <c r="U62" s="28" t="s">
        <v>223</v>
      </c>
      <c r="V62" s="30">
        <v>2</v>
      </c>
      <c r="W62" s="28">
        <v>1</v>
      </c>
      <c r="X62" s="28">
        <v>1</v>
      </c>
      <c r="Y62" s="30">
        <v>3</v>
      </c>
      <c r="Z62" s="30">
        <f t="shared" si="18"/>
        <v>7</v>
      </c>
      <c r="AA62" s="28">
        <v>2</v>
      </c>
      <c r="AB62" s="30">
        <f t="shared" si="27"/>
        <v>14</v>
      </c>
      <c r="AC62" s="45" t="str">
        <f t="shared" si="19"/>
        <v>MODERADO</v>
      </c>
    </row>
    <row r="63" spans="1:29" ht="120" x14ac:dyDescent="0.35">
      <c r="A63" s="148"/>
      <c r="B63" s="30">
        <v>800</v>
      </c>
      <c r="C63" s="30" t="str">
        <f>IFERROR(VLOOKUP(B63,[4]PELIGROS!$B$7:$D$130,2,FALSE),"")</f>
        <v>Ruido debido a máquinas o equipos</v>
      </c>
      <c r="D63" s="30" t="str">
        <f>IFERROR(VLOOKUP(B63,[4]PELIGROS!$B$7:$D$130,3,FALSE),"")</f>
        <v>Exposición continua al ruido, hipoacusia, tensión muscular, estrés, falta de concentración.</v>
      </c>
      <c r="E63" s="146"/>
      <c r="F63" s="33" t="s">
        <v>107</v>
      </c>
      <c r="G63" s="32" t="s">
        <v>109</v>
      </c>
      <c r="H63" s="30">
        <v>2</v>
      </c>
      <c r="I63" s="32">
        <v>2</v>
      </c>
      <c r="J63" s="32">
        <v>2</v>
      </c>
      <c r="K63" s="30">
        <v>3</v>
      </c>
      <c r="L63" s="30">
        <f t="shared" si="16"/>
        <v>9</v>
      </c>
      <c r="M63" s="32">
        <v>3</v>
      </c>
      <c r="N63" s="28">
        <f t="shared" si="10"/>
        <v>27</v>
      </c>
      <c r="O63" s="44" t="str">
        <f t="shared" si="17"/>
        <v>INTOLERABLE</v>
      </c>
      <c r="P63" s="31" t="s">
        <v>73</v>
      </c>
      <c r="Q63" s="28" t="s">
        <v>29</v>
      </c>
      <c r="R63" s="28" t="s">
        <v>29</v>
      </c>
      <c r="S63" s="28" t="s">
        <v>29</v>
      </c>
      <c r="T63" s="28" t="s">
        <v>129</v>
      </c>
      <c r="U63" s="28" t="s">
        <v>212</v>
      </c>
      <c r="V63" s="30">
        <v>2</v>
      </c>
      <c r="W63" s="30">
        <v>1</v>
      </c>
      <c r="X63" s="30">
        <v>1</v>
      </c>
      <c r="Y63" s="30">
        <v>3</v>
      </c>
      <c r="Z63" s="30">
        <f t="shared" si="18"/>
        <v>7</v>
      </c>
      <c r="AA63" s="30">
        <v>1</v>
      </c>
      <c r="AB63" s="30">
        <f t="shared" si="11"/>
        <v>7</v>
      </c>
      <c r="AC63" s="43" t="str">
        <f t="shared" si="19"/>
        <v>TOLERABLE</v>
      </c>
    </row>
    <row r="64" spans="1:29" ht="409.5" customHeight="1" x14ac:dyDescent="0.35">
      <c r="A64" s="148"/>
      <c r="B64" s="30">
        <v>908</v>
      </c>
      <c r="C64" s="30" t="str">
        <f>IFERROR(VLOOKUP(B64,[4]PELIGROS!$B$7:$D$130,2,FALSE),"")</f>
        <v>Virus SARS-CoV-2 (Virus que produce la enfermedad COVID-19)</v>
      </c>
      <c r="D64" s="30" t="str">
        <f>IFERROR(VLOOKUP(B64,[4]PELIGROS!$B$7:$D$130,3,FALSE),"")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64" s="146"/>
      <c r="F64" s="29" t="s">
        <v>112</v>
      </c>
      <c r="G64" s="30" t="s">
        <v>109</v>
      </c>
      <c r="H64" s="28">
        <v>2</v>
      </c>
      <c r="I64" s="28">
        <v>1</v>
      </c>
      <c r="J64" s="28">
        <v>1</v>
      </c>
      <c r="K64" s="30">
        <v>3</v>
      </c>
      <c r="L64" s="30">
        <f t="shared" si="16"/>
        <v>7</v>
      </c>
      <c r="M64" s="28">
        <v>3</v>
      </c>
      <c r="N64" s="28">
        <f t="shared" si="10"/>
        <v>21</v>
      </c>
      <c r="O64" s="44" t="str">
        <f t="shared" si="17"/>
        <v>IMPORTANTE</v>
      </c>
      <c r="P64" s="48" t="s">
        <v>245</v>
      </c>
      <c r="Q64" s="28" t="s">
        <v>29</v>
      </c>
      <c r="R64" s="28" t="s">
        <v>29</v>
      </c>
      <c r="S64" s="28" t="s">
        <v>29</v>
      </c>
      <c r="T64" s="47" t="s">
        <v>213</v>
      </c>
      <c r="U64" s="28" t="s">
        <v>29</v>
      </c>
      <c r="V64" s="28">
        <v>2</v>
      </c>
      <c r="W64" s="28">
        <v>1</v>
      </c>
      <c r="X64" s="28">
        <v>1</v>
      </c>
      <c r="Y64" s="28">
        <v>1</v>
      </c>
      <c r="Z64" s="28">
        <f t="shared" si="18"/>
        <v>5</v>
      </c>
      <c r="AA64" s="28">
        <v>2</v>
      </c>
      <c r="AB64" s="49">
        <f t="shared" si="11"/>
        <v>10</v>
      </c>
      <c r="AC64" s="45" t="str">
        <f t="shared" si="19"/>
        <v>MODERADO</v>
      </c>
    </row>
    <row r="65" spans="1:32" ht="120" x14ac:dyDescent="0.35">
      <c r="A65" s="148"/>
      <c r="B65" s="30">
        <v>1000</v>
      </c>
      <c r="C65" s="30" t="str">
        <f>IFERROR(VLOOKUP(B65,[4]PELIGROS!$B$7:$D$130,2,FALSE),"")</f>
        <v>Uso de herramientas manuales</v>
      </c>
      <c r="D65" s="30" t="str">
        <f>IFERROR(VLOOKUP(B65,[4]PELIGROS!$B$7:$D$130,3,FALSE),"")</f>
        <v>Esfuerzo por uso de herramientas, lesiones musculares</v>
      </c>
      <c r="E65" s="146"/>
      <c r="F65" s="29" t="s">
        <v>110</v>
      </c>
      <c r="G65" s="30" t="s">
        <v>80</v>
      </c>
      <c r="H65" s="30">
        <v>2</v>
      </c>
      <c r="I65" s="30">
        <v>1</v>
      </c>
      <c r="J65" s="30">
        <v>2</v>
      </c>
      <c r="K65" s="30">
        <v>3</v>
      </c>
      <c r="L65" s="30">
        <f t="shared" si="16"/>
        <v>8</v>
      </c>
      <c r="M65" s="30">
        <v>2</v>
      </c>
      <c r="N65" s="28">
        <f t="shared" si="10"/>
        <v>16</v>
      </c>
      <c r="O65" s="46" t="str">
        <f t="shared" si="17"/>
        <v>MODERADO</v>
      </c>
      <c r="P65" s="31" t="s">
        <v>72</v>
      </c>
      <c r="Q65" s="28" t="s">
        <v>29</v>
      </c>
      <c r="R65" s="28" t="s">
        <v>29</v>
      </c>
      <c r="S65" s="28" t="s">
        <v>29</v>
      </c>
      <c r="T65" s="28" t="s">
        <v>203</v>
      </c>
      <c r="U65" s="28" t="s">
        <v>29</v>
      </c>
      <c r="V65" s="30">
        <v>2</v>
      </c>
      <c r="W65" s="30">
        <v>1</v>
      </c>
      <c r="X65" s="30">
        <v>1</v>
      </c>
      <c r="Y65" s="30">
        <v>3</v>
      </c>
      <c r="Z65" s="30">
        <f t="shared" si="18"/>
        <v>7</v>
      </c>
      <c r="AA65" s="30">
        <v>1</v>
      </c>
      <c r="AB65" s="30">
        <f t="shared" si="11"/>
        <v>7</v>
      </c>
      <c r="AC65" s="43" t="str">
        <f t="shared" si="19"/>
        <v>TOLERABLE</v>
      </c>
    </row>
    <row r="66" spans="1:32" ht="120" x14ac:dyDescent="0.35">
      <c r="A66" s="148"/>
      <c r="B66" s="30">
        <v>1002</v>
      </c>
      <c r="C66" s="30" t="str">
        <f>IFERROR(VLOOKUP(B66,[4]PELIGROS!$B$7:$D$130,2,FALSE),"")</f>
        <v>Objetos pesados</v>
      </c>
      <c r="D66" s="30" t="str">
        <f>IFERROR(VLOOKUP(B66,[4]PELIGROS!$B$7:$D$130,3,FALSE),"")</f>
        <v>Carga o movimiento de materiales o equipos, sobreesfuerzo, lesiones musculares, hernias</v>
      </c>
      <c r="E66" s="146"/>
      <c r="F66" s="29" t="s">
        <v>111</v>
      </c>
      <c r="G66" s="30" t="s">
        <v>109</v>
      </c>
      <c r="H66" s="30">
        <v>2</v>
      </c>
      <c r="I66" s="30">
        <v>2</v>
      </c>
      <c r="J66" s="30">
        <v>2</v>
      </c>
      <c r="K66" s="30">
        <v>3</v>
      </c>
      <c r="L66" s="30">
        <f t="shared" si="16"/>
        <v>9</v>
      </c>
      <c r="M66" s="30">
        <v>3</v>
      </c>
      <c r="N66" s="28">
        <f t="shared" si="10"/>
        <v>27</v>
      </c>
      <c r="O66" s="44" t="str">
        <f t="shared" si="17"/>
        <v>INTOLERABLE</v>
      </c>
      <c r="P66" s="31" t="s">
        <v>74</v>
      </c>
      <c r="Q66" s="28" t="s">
        <v>29</v>
      </c>
      <c r="R66" s="28" t="s">
        <v>29</v>
      </c>
      <c r="S66" s="28" t="s">
        <v>176</v>
      </c>
      <c r="T66" s="28" t="s">
        <v>194</v>
      </c>
      <c r="U66" s="28" t="s">
        <v>29</v>
      </c>
      <c r="V66" s="30">
        <v>2</v>
      </c>
      <c r="W66" s="30">
        <v>1</v>
      </c>
      <c r="X66" s="30">
        <v>1</v>
      </c>
      <c r="Y66" s="30">
        <v>3</v>
      </c>
      <c r="Z66" s="30">
        <f t="shared" si="18"/>
        <v>7</v>
      </c>
      <c r="AA66" s="30">
        <v>1</v>
      </c>
      <c r="AB66" s="30">
        <f t="shared" si="11"/>
        <v>7</v>
      </c>
      <c r="AC66" s="43" t="str">
        <f t="shared" si="19"/>
        <v>TOLERABLE</v>
      </c>
    </row>
    <row r="67" spans="1:32" ht="120" x14ac:dyDescent="0.35">
      <c r="A67" s="148"/>
      <c r="B67" s="30">
        <v>1004</v>
      </c>
      <c r="C67" s="30" t="str">
        <f>IFERROR(VLOOKUP(B67,[4]PELIGROS!$B$7:$D$130,2,FALSE),"")</f>
        <v>Movimientos bruscos</v>
      </c>
      <c r="D67" s="30" t="str">
        <f>IFERROR(VLOOKUP(B67,[4]PELIGROS!$B$7:$D$130,3,FALSE),"")</f>
        <v>Estirones, lesiones musculares</v>
      </c>
      <c r="E67" s="146"/>
      <c r="F67" s="29" t="s">
        <v>111</v>
      </c>
      <c r="G67" s="30" t="s">
        <v>109</v>
      </c>
      <c r="H67" s="30">
        <v>2</v>
      </c>
      <c r="I67" s="28">
        <v>2</v>
      </c>
      <c r="J67" s="28">
        <v>2</v>
      </c>
      <c r="K67" s="30">
        <v>3</v>
      </c>
      <c r="L67" s="30">
        <f t="shared" si="16"/>
        <v>9</v>
      </c>
      <c r="M67" s="28">
        <v>2</v>
      </c>
      <c r="N67" s="28">
        <f t="shared" ref="N67" si="28">L67*M67</f>
        <v>18</v>
      </c>
      <c r="O67" s="44" t="str">
        <f t="shared" si="17"/>
        <v>IMPORTANTE</v>
      </c>
      <c r="P67" s="31" t="s">
        <v>74</v>
      </c>
      <c r="Q67" s="28" t="s">
        <v>29</v>
      </c>
      <c r="R67" s="28" t="s">
        <v>29</v>
      </c>
      <c r="S67" s="28" t="s">
        <v>29</v>
      </c>
      <c r="T67" s="28" t="s">
        <v>186</v>
      </c>
      <c r="U67" s="28" t="s">
        <v>29</v>
      </c>
      <c r="V67" s="30">
        <v>2</v>
      </c>
      <c r="W67" s="28">
        <v>1</v>
      </c>
      <c r="X67" s="28">
        <v>1</v>
      </c>
      <c r="Y67" s="30">
        <v>3</v>
      </c>
      <c r="Z67" s="30">
        <f t="shared" si="18"/>
        <v>7</v>
      </c>
      <c r="AA67" s="28">
        <v>1</v>
      </c>
      <c r="AB67" s="30">
        <f t="shared" ref="AB67" si="29">Z67*AA67</f>
        <v>7</v>
      </c>
      <c r="AC67" s="43" t="str">
        <f t="shared" si="19"/>
        <v>TOLERABLE</v>
      </c>
    </row>
    <row r="68" spans="1:32" ht="120" x14ac:dyDescent="0.35">
      <c r="A68" s="148"/>
      <c r="B68" s="30">
        <v>1010</v>
      </c>
      <c r="C68" s="30" t="str">
        <f>IFERROR(VLOOKUP(B68,[4]PELIGROS!$B$7:$D$130,2,FALSE),"")</f>
        <v>Trabajos de Pie</v>
      </c>
      <c r="D68" s="30" t="str">
        <f>IFERROR(VLOOKUP(B68,[4]PELIGROS!$B$7:$D$130,3,FALSE),"")</f>
        <v xml:space="preserve">Trabajos de pie con tiempo prolongados, fatiga y tensión muscular, várices, daños en los tendones y ligamentos </v>
      </c>
      <c r="E68" s="146"/>
      <c r="F68" s="35" t="s">
        <v>111</v>
      </c>
      <c r="G68" s="28" t="s">
        <v>109</v>
      </c>
      <c r="H68" s="30">
        <v>2</v>
      </c>
      <c r="I68" s="28">
        <v>2</v>
      </c>
      <c r="J68" s="28">
        <v>2</v>
      </c>
      <c r="K68" s="30">
        <v>3</v>
      </c>
      <c r="L68" s="30">
        <f t="shared" si="16"/>
        <v>9</v>
      </c>
      <c r="M68" s="28">
        <v>2</v>
      </c>
      <c r="N68" s="28">
        <f t="shared" ref="N68:N76" si="30">L68*M68</f>
        <v>18</v>
      </c>
      <c r="O68" s="44" t="str">
        <f t="shared" si="17"/>
        <v>IMPORTANTE</v>
      </c>
      <c r="P68" s="31" t="s">
        <v>74</v>
      </c>
      <c r="Q68" s="28" t="s">
        <v>29</v>
      </c>
      <c r="R68" s="28" t="s">
        <v>29</v>
      </c>
      <c r="S68" s="28" t="s">
        <v>29</v>
      </c>
      <c r="T68" s="28" t="s">
        <v>207</v>
      </c>
      <c r="U68" s="28" t="s">
        <v>29</v>
      </c>
      <c r="V68" s="30">
        <v>2</v>
      </c>
      <c r="W68" s="28">
        <v>1</v>
      </c>
      <c r="X68" s="28">
        <v>1</v>
      </c>
      <c r="Y68" s="30">
        <v>3</v>
      </c>
      <c r="Z68" s="30">
        <f t="shared" si="18"/>
        <v>7</v>
      </c>
      <c r="AA68" s="28">
        <v>1</v>
      </c>
      <c r="AB68" s="30">
        <f t="shared" ref="AB68:AB76" si="31">Z68*AA68</f>
        <v>7</v>
      </c>
      <c r="AC68" s="43" t="str">
        <f t="shared" si="19"/>
        <v>TOLERABLE</v>
      </c>
    </row>
    <row r="69" spans="1:32" ht="155" x14ac:dyDescent="0.35">
      <c r="A69" s="149"/>
      <c r="B69" s="30">
        <v>1206</v>
      </c>
      <c r="C69" s="30" t="str">
        <f>IFERROR(VLOOKUP(B69,[4]PELIGROS!$B$7:$D$130,2,FALSE),"")</f>
        <v>Trabajo a la intemperie</v>
      </c>
      <c r="D69" s="30" t="s">
        <v>187</v>
      </c>
      <c r="E69" s="120"/>
      <c r="F69" s="29" t="s">
        <v>86</v>
      </c>
      <c r="G69" s="30" t="s">
        <v>109</v>
      </c>
      <c r="H69" s="30">
        <v>2</v>
      </c>
      <c r="I69" s="30">
        <v>2</v>
      </c>
      <c r="J69" s="30">
        <v>2</v>
      </c>
      <c r="K69" s="30">
        <v>2</v>
      </c>
      <c r="L69" s="30">
        <f t="shared" si="16"/>
        <v>8</v>
      </c>
      <c r="M69" s="30">
        <v>2</v>
      </c>
      <c r="N69" s="28">
        <f t="shared" si="30"/>
        <v>16</v>
      </c>
      <c r="O69" s="46" t="str">
        <f t="shared" si="17"/>
        <v>MODERADO</v>
      </c>
      <c r="P69" s="31" t="s">
        <v>72</v>
      </c>
      <c r="Q69" s="28" t="s">
        <v>29</v>
      </c>
      <c r="R69" s="28" t="s">
        <v>29</v>
      </c>
      <c r="S69" s="28" t="s">
        <v>29</v>
      </c>
      <c r="T69" s="28" t="s">
        <v>189</v>
      </c>
      <c r="U69" s="28" t="s">
        <v>224</v>
      </c>
      <c r="V69" s="30">
        <v>2</v>
      </c>
      <c r="W69" s="30">
        <v>1</v>
      </c>
      <c r="X69" s="30">
        <v>1</v>
      </c>
      <c r="Y69" s="30">
        <v>2</v>
      </c>
      <c r="Z69" s="30">
        <f t="shared" si="18"/>
        <v>6</v>
      </c>
      <c r="AA69" s="30">
        <v>1</v>
      </c>
      <c r="AB69" s="30">
        <f t="shared" si="31"/>
        <v>6</v>
      </c>
      <c r="AC69" s="43" t="str">
        <f t="shared" si="19"/>
        <v>TOLERABLE</v>
      </c>
    </row>
    <row r="70" spans="1:32" ht="280" x14ac:dyDescent="0.35">
      <c r="A70" s="54" t="s">
        <v>76</v>
      </c>
      <c r="B70" s="30">
        <v>419</v>
      </c>
      <c r="C70" s="30" t="str">
        <f>IFERROR(VLOOKUP(B70,[4]PELIGROS!$B$7:$D$130,2,FALSE),"")</f>
        <v>Manipulación de sustancias químicas (hipoclorito de sodio, alcohol)</v>
      </c>
      <c r="D70" s="30" t="str">
        <f>IFERROR(VLOOKUP(B70,[4]PELIGROS!$B$7:$D$130,3,FALSE),"")</f>
        <v>Quemaduras, intoxicación, irritaciones, alergias.</v>
      </c>
      <c r="E70" s="30" t="s">
        <v>78</v>
      </c>
      <c r="F70" s="29" t="s">
        <v>79</v>
      </c>
      <c r="G70" s="30" t="s">
        <v>80</v>
      </c>
      <c r="H70" s="30">
        <v>2</v>
      </c>
      <c r="I70" s="30">
        <v>1</v>
      </c>
      <c r="J70" s="30">
        <v>1</v>
      </c>
      <c r="K70" s="30">
        <v>3</v>
      </c>
      <c r="L70" s="30">
        <f t="shared" si="16"/>
        <v>7</v>
      </c>
      <c r="M70" s="30">
        <v>3</v>
      </c>
      <c r="N70" s="30">
        <f t="shared" si="30"/>
        <v>21</v>
      </c>
      <c r="O70" s="44" t="str">
        <f t="shared" si="17"/>
        <v>IMPORTANTE</v>
      </c>
      <c r="P70" s="31" t="s">
        <v>81</v>
      </c>
      <c r="Q70" s="28" t="s">
        <v>29</v>
      </c>
      <c r="R70" s="28" t="s">
        <v>29</v>
      </c>
      <c r="S70" s="28" t="s">
        <v>29</v>
      </c>
      <c r="T70" s="30" t="s">
        <v>208</v>
      </c>
      <c r="U70" s="28" t="s">
        <v>115</v>
      </c>
      <c r="V70" s="30">
        <v>2</v>
      </c>
      <c r="W70" s="30">
        <v>1</v>
      </c>
      <c r="X70" s="30">
        <v>1</v>
      </c>
      <c r="Y70" s="30">
        <v>3</v>
      </c>
      <c r="Z70" s="30">
        <f t="shared" si="18"/>
        <v>7</v>
      </c>
      <c r="AA70" s="30">
        <v>2</v>
      </c>
      <c r="AB70" s="30">
        <f t="shared" si="31"/>
        <v>14</v>
      </c>
      <c r="AC70" s="45" t="str">
        <f t="shared" si="19"/>
        <v>MODERADO</v>
      </c>
    </row>
    <row r="71" spans="1:32" ht="202.5" customHeight="1" x14ac:dyDescent="0.35">
      <c r="A71" s="156" t="s">
        <v>230</v>
      </c>
      <c r="B71" s="30" t="s">
        <v>29</v>
      </c>
      <c r="C71" s="28" t="s">
        <v>231</v>
      </c>
      <c r="D71" s="28" t="s">
        <v>232</v>
      </c>
      <c r="E71" s="39" t="s">
        <v>78</v>
      </c>
      <c r="F71" s="41" t="s">
        <v>233</v>
      </c>
      <c r="G71" s="39" t="s">
        <v>80</v>
      </c>
      <c r="H71" s="28">
        <v>1</v>
      </c>
      <c r="I71" s="28">
        <v>2</v>
      </c>
      <c r="J71" s="28">
        <v>2</v>
      </c>
      <c r="K71" s="30">
        <v>2</v>
      </c>
      <c r="L71" s="30">
        <f t="shared" si="16"/>
        <v>7</v>
      </c>
      <c r="M71" s="28">
        <v>3</v>
      </c>
      <c r="N71" s="30">
        <f t="shared" si="30"/>
        <v>21</v>
      </c>
      <c r="O71" s="61" t="str">
        <f t="shared" si="17"/>
        <v>IMPORTANTE</v>
      </c>
      <c r="P71" s="48" t="s">
        <v>234</v>
      </c>
      <c r="Q71" s="30" t="s">
        <v>29</v>
      </c>
      <c r="R71" s="28" t="s">
        <v>29</v>
      </c>
      <c r="S71" s="31" t="s">
        <v>29</v>
      </c>
      <c r="T71" s="47" t="s">
        <v>235</v>
      </c>
      <c r="U71" s="30" t="s">
        <v>29</v>
      </c>
      <c r="V71" s="28">
        <v>1</v>
      </c>
      <c r="W71" s="28">
        <v>1</v>
      </c>
      <c r="X71" s="28">
        <v>1</v>
      </c>
      <c r="Y71" s="31">
        <v>1</v>
      </c>
      <c r="Z71" s="30">
        <f t="shared" si="18"/>
        <v>4</v>
      </c>
      <c r="AA71" s="28">
        <v>3</v>
      </c>
      <c r="AB71" s="30">
        <f t="shared" si="31"/>
        <v>12</v>
      </c>
      <c r="AC71" s="62" t="str">
        <f t="shared" si="19"/>
        <v>MODERADO</v>
      </c>
    </row>
    <row r="72" spans="1:32" ht="202.5" customHeight="1" x14ac:dyDescent="0.35">
      <c r="A72" s="157"/>
      <c r="B72" s="30" t="s">
        <v>29</v>
      </c>
      <c r="C72" s="28" t="s">
        <v>236</v>
      </c>
      <c r="D72" s="28" t="s">
        <v>237</v>
      </c>
      <c r="E72" s="39" t="s">
        <v>78</v>
      </c>
      <c r="F72" s="41" t="s">
        <v>238</v>
      </c>
      <c r="G72" s="39" t="s">
        <v>80</v>
      </c>
      <c r="H72" s="30">
        <v>1</v>
      </c>
      <c r="I72" s="30">
        <v>2</v>
      </c>
      <c r="J72" s="30">
        <v>2</v>
      </c>
      <c r="K72" s="30">
        <v>2</v>
      </c>
      <c r="L72" s="30">
        <f t="shared" si="16"/>
        <v>7</v>
      </c>
      <c r="M72" s="30">
        <v>3</v>
      </c>
      <c r="N72" s="30">
        <f t="shared" si="30"/>
        <v>21</v>
      </c>
      <c r="O72" s="61" t="str">
        <f t="shared" si="17"/>
        <v>IMPORTANTE</v>
      </c>
      <c r="P72" s="48" t="s">
        <v>234</v>
      </c>
      <c r="Q72" s="30" t="s">
        <v>29</v>
      </c>
      <c r="R72" s="28" t="s">
        <v>29</v>
      </c>
      <c r="S72" s="31" t="s">
        <v>29</v>
      </c>
      <c r="T72" s="30" t="s">
        <v>235</v>
      </c>
      <c r="U72" s="30" t="s">
        <v>29</v>
      </c>
      <c r="V72" s="30">
        <v>1</v>
      </c>
      <c r="W72" s="30">
        <v>1</v>
      </c>
      <c r="X72" s="30">
        <v>1</v>
      </c>
      <c r="Y72" s="31">
        <v>1</v>
      </c>
      <c r="Z72" s="30">
        <f t="shared" si="18"/>
        <v>4</v>
      </c>
      <c r="AA72" s="30">
        <v>3</v>
      </c>
      <c r="AB72" s="30">
        <f t="shared" si="31"/>
        <v>12</v>
      </c>
      <c r="AC72" s="62" t="str">
        <f t="shared" si="19"/>
        <v>MODERADO</v>
      </c>
    </row>
    <row r="73" spans="1:32" ht="268" customHeight="1" x14ac:dyDescent="0.35">
      <c r="A73" s="156" t="s">
        <v>82</v>
      </c>
      <c r="B73" s="28">
        <v>1200</v>
      </c>
      <c r="C73" s="28" t="s">
        <v>117</v>
      </c>
      <c r="D73" s="28" t="s">
        <v>118</v>
      </c>
      <c r="E73" s="159" t="s">
        <v>85</v>
      </c>
      <c r="F73" s="41" t="s">
        <v>107</v>
      </c>
      <c r="G73" s="39" t="s">
        <v>80</v>
      </c>
      <c r="H73" s="30">
        <v>2</v>
      </c>
      <c r="I73" s="30">
        <v>2</v>
      </c>
      <c r="J73" s="30">
        <v>2</v>
      </c>
      <c r="K73" s="30">
        <v>3</v>
      </c>
      <c r="L73" s="30">
        <f t="shared" si="16"/>
        <v>9</v>
      </c>
      <c r="M73" s="30">
        <v>2</v>
      </c>
      <c r="N73" s="30">
        <f t="shared" si="30"/>
        <v>18</v>
      </c>
      <c r="O73" s="44" t="str">
        <f t="shared" si="17"/>
        <v>IMPORTANTE</v>
      </c>
      <c r="P73" s="31" t="s">
        <v>72</v>
      </c>
      <c r="Q73" s="28" t="s">
        <v>29</v>
      </c>
      <c r="R73" s="28" t="s">
        <v>29</v>
      </c>
      <c r="S73" s="28" t="s">
        <v>29</v>
      </c>
      <c r="T73" s="32" t="s">
        <v>126</v>
      </c>
      <c r="U73" s="28" t="s">
        <v>116</v>
      </c>
      <c r="V73" s="30">
        <v>2</v>
      </c>
      <c r="W73" s="30">
        <v>1</v>
      </c>
      <c r="X73" s="30">
        <v>1</v>
      </c>
      <c r="Y73" s="30">
        <v>3</v>
      </c>
      <c r="Z73" s="30">
        <f t="shared" si="18"/>
        <v>7</v>
      </c>
      <c r="AA73" s="30">
        <v>1</v>
      </c>
      <c r="AB73" s="30">
        <f t="shared" si="31"/>
        <v>7</v>
      </c>
      <c r="AC73" s="43" t="str">
        <f t="shared" si="19"/>
        <v>TOLERABLE</v>
      </c>
    </row>
    <row r="74" spans="1:32" ht="268" customHeight="1" x14ac:dyDescent="0.35">
      <c r="A74" s="157"/>
      <c r="B74" s="28">
        <v>1202</v>
      </c>
      <c r="C74" s="28" t="s">
        <v>119</v>
      </c>
      <c r="D74" s="28" t="s">
        <v>120</v>
      </c>
      <c r="E74" s="160"/>
      <c r="F74" s="41" t="s">
        <v>107</v>
      </c>
      <c r="G74" s="39" t="s">
        <v>80</v>
      </c>
      <c r="H74" s="30">
        <v>2</v>
      </c>
      <c r="I74" s="30">
        <v>2</v>
      </c>
      <c r="J74" s="30">
        <v>2</v>
      </c>
      <c r="K74" s="30">
        <v>3</v>
      </c>
      <c r="L74" s="30">
        <f t="shared" si="16"/>
        <v>9</v>
      </c>
      <c r="M74" s="30">
        <v>3</v>
      </c>
      <c r="N74" s="30">
        <f t="shared" si="30"/>
        <v>27</v>
      </c>
      <c r="O74" s="44" t="str">
        <f t="shared" si="17"/>
        <v>INTOLERABLE</v>
      </c>
      <c r="P74" s="31" t="s">
        <v>72</v>
      </c>
      <c r="Q74" s="28" t="s">
        <v>29</v>
      </c>
      <c r="R74" s="28" t="s">
        <v>29</v>
      </c>
      <c r="S74" s="28" t="s">
        <v>125</v>
      </c>
      <c r="T74" s="32" t="s">
        <v>126</v>
      </c>
      <c r="U74" s="28" t="s">
        <v>116</v>
      </c>
      <c r="V74" s="30">
        <v>2</v>
      </c>
      <c r="W74" s="30">
        <v>1</v>
      </c>
      <c r="X74" s="30">
        <v>1</v>
      </c>
      <c r="Y74" s="30">
        <v>3</v>
      </c>
      <c r="Z74" s="30">
        <f t="shared" si="18"/>
        <v>7</v>
      </c>
      <c r="AA74" s="30">
        <v>1</v>
      </c>
      <c r="AB74" s="30">
        <f t="shared" si="31"/>
        <v>7</v>
      </c>
      <c r="AC74" s="43" t="str">
        <f t="shared" si="19"/>
        <v>TOLERABLE</v>
      </c>
    </row>
    <row r="75" spans="1:32" ht="111" customHeight="1" x14ac:dyDescent="0.35">
      <c r="A75" s="157"/>
      <c r="B75" s="28">
        <v>1205</v>
      </c>
      <c r="C75" s="28" t="s">
        <v>121</v>
      </c>
      <c r="D75" s="28" t="s">
        <v>122</v>
      </c>
      <c r="E75" s="160"/>
      <c r="F75" s="41" t="s">
        <v>107</v>
      </c>
      <c r="G75" s="39" t="s">
        <v>80</v>
      </c>
      <c r="H75" s="30">
        <v>2</v>
      </c>
      <c r="I75" s="30">
        <v>2</v>
      </c>
      <c r="J75" s="30">
        <v>2</v>
      </c>
      <c r="K75" s="30">
        <v>3</v>
      </c>
      <c r="L75" s="30">
        <f t="shared" si="16"/>
        <v>9</v>
      </c>
      <c r="M75" s="30">
        <v>2</v>
      </c>
      <c r="N75" s="30">
        <f t="shared" si="30"/>
        <v>18</v>
      </c>
      <c r="O75" s="44" t="str">
        <f t="shared" si="17"/>
        <v>IMPORTANTE</v>
      </c>
      <c r="P75" s="31" t="s">
        <v>72</v>
      </c>
      <c r="Q75" s="28" t="s">
        <v>29</v>
      </c>
      <c r="R75" s="28" t="s">
        <v>29</v>
      </c>
      <c r="S75" s="28" t="s">
        <v>29</v>
      </c>
      <c r="T75" s="32" t="s">
        <v>126</v>
      </c>
      <c r="U75" s="31" t="s">
        <v>217</v>
      </c>
      <c r="V75" s="30">
        <v>2</v>
      </c>
      <c r="W75" s="30">
        <v>1</v>
      </c>
      <c r="X75" s="30">
        <v>1</v>
      </c>
      <c r="Y75" s="30">
        <v>3</v>
      </c>
      <c r="Z75" s="30">
        <f t="shared" si="18"/>
        <v>7</v>
      </c>
      <c r="AA75" s="30">
        <v>1</v>
      </c>
      <c r="AB75" s="30">
        <f t="shared" si="31"/>
        <v>7</v>
      </c>
      <c r="AC75" s="43" t="str">
        <f t="shared" si="19"/>
        <v>TOLERABLE</v>
      </c>
    </row>
    <row r="76" spans="1:32" ht="155.5" thickBot="1" x14ac:dyDescent="0.4">
      <c r="A76" s="158"/>
      <c r="B76" s="55"/>
      <c r="C76" s="38" t="s">
        <v>83</v>
      </c>
      <c r="D76" s="38" t="s">
        <v>84</v>
      </c>
      <c r="E76" s="161"/>
      <c r="F76" s="57" t="s">
        <v>86</v>
      </c>
      <c r="G76" s="56" t="s">
        <v>80</v>
      </c>
      <c r="H76" s="58">
        <v>2</v>
      </c>
      <c r="I76" s="58">
        <v>1</v>
      </c>
      <c r="J76" s="58">
        <v>1</v>
      </c>
      <c r="K76" s="38">
        <v>3</v>
      </c>
      <c r="L76" s="58">
        <f t="shared" si="16"/>
        <v>7</v>
      </c>
      <c r="M76" s="58">
        <v>3</v>
      </c>
      <c r="N76" s="58">
        <f t="shared" si="30"/>
        <v>21</v>
      </c>
      <c r="O76" s="59" t="str">
        <f t="shared" si="17"/>
        <v>IMPORTANTE</v>
      </c>
      <c r="P76" s="38" t="s">
        <v>87</v>
      </c>
      <c r="Q76" s="38" t="s">
        <v>29</v>
      </c>
      <c r="R76" s="38" t="s">
        <v>29</v>
      </c>
      <c r="S76" s="38" t="s">
        <v>123</v>
      </c>
      <c r="T76" s="38" t="s">
        <v>124</v>
      </c>
      <c r="U76" s="38" t="s">
        <v>115</v>
      </c>
      <c r="V76" s="58">
        <v>2</v>
      </c>
      <c r="W76" s="58">
        <v>1</v>
      </c>
      <c r="X76" s="58">
        <v>1</v>
      </c>
      <c r="Y76" s="58">
        <v>1</v>
      </c>
      <c r="Z76" s="58">
        <f t="shared" si="18"/>
        <v>5</v>
      </c>
      <c r="AA76" s="58">
        <v>2</v>
      </c>
      <c r="AB76" s="58">
        <f t="shared" si="31"/>
        <v>10</v>
      </c>
      <c r="AC76" s="60" t="str">
        <f t="shared" si="19"/>
        <v>MODERADO</v>
      </c>
    </row>
    <row r="77" spans="1:32" s="4" customFormat="1" x14ac:dyDescent="0.3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3"/>
      <c r="P77" s="14"/>
      <c r="Q77" s="15"/>
      <c r="R77" s="15"/>
      <c r="S77" s="15"/>
      <c r="T77" s="7"/>
      <c r="U77" s="7"/>
      <c r="V77" s="7"/>
      <c r="W77" s="7"/>
      <c r="X77" s="7"/>
      <c r="Y77" s="7"/>
      <c r="Z77" s="7"/>
      <c r="AA77" s="7"/>
      <c r="AB77" s="7"/>
      <c r="AC77" s="13"/>
      <c r="AD77" s="7"/>
      <c r="AE77" s="7"/>
      <c r="AF77" s="16"/>
    </row>
    <row r="78" spans="1:32" s="18" customFormat="1" ht="34" customHeight="1" x14ac:dyDescent="0.35">
      <c r="A78" s="150"/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7"/>
      <c r="T78" s="17"/>
      <c r="V78" s="19"/>
      <c r="W78" s="19"/>
      <c r="X78" s="19"/>
      <c r="Y78" s="19"/>
      <c r="Z78" s="19"/>
      <c r="AA78" s="19"/>
      <c r="AB78" s="19"/>
      <c r="AC78" s="19"/>
    </row>
    <row r="79" spans="1:32" ht="90" customHeight="1" x14ac:dyDescent="0.35">
      <c r="A79" s="151" t="s">
        <v>88</v>
      </c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</row>
    <row r="80" spans="1:32" x14ac:dyDescent="0.35">
      <c r="K80" s="20"/>
    </row>
    <row r="81" spans="1:30" ht="25" customHeight="1" x14ac:dyDescent="0.35">
      <c r="A81" s="1"/>
      <c r="C81" s="152" t="s">
        <v>31</v>
      </c>
      <c r="D81" s="152" t="s">
        <v>32</v>
      </c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R81" s="77" t="s">
        <v>31</v>
      </c>
      <c r="S81" s="77" t="s">
        <v>33</v>
      </c>
      <c r="T81" s="77" t="s">
        <v>34</v>
      </c>
      <c r="V81" s="1"/>
      <c r="W81" s="1"/>
      <c r="X81" s="1"/>
      <c r="Y81" s="73" t="s">
        <v>34</v>
      </c>
      <c r="Z81" s="74"/>
      <c r="AA81" s="74"/>
      <c r="AB81" s="74"/>
      <c r="AC81" s="75"/>
    </row>
    <row r="82" spans="1:30" ht="25" customHeight="1" x14ac:dyDescent="0.35">
      <c r="A82" s="5"/>
      <c r="B82" s="5"/>
      <c r="C82" s="152"/>
      <c r="D82" s="21" t="s">
        <v>35</v>
      </c>
      <c r="E82" s="152" t="s">
        <v>36</v>
      </c>
      <c r="F82" s="152"/>
      <c r="G82" s="152"/>
      <c r="H82" s="152"/>
      <c r="I82" s="152"/>
      <c r="J82" s="153" t="s">
        <v>37</v>
      </c>
      <c r="K82" s="154"/>
      <c r="L82" s="154"/>
      <c r="M82" s="154"/>
      <c r="N82" s="155"/>
      <c r="O82" s="152" t="s">
        <v>38</v>
      </c>
      <c r="P82" s="152"/>
      <c r="R82" s="77"/>
      <c r="S82" s="77"/>
      <c r="T82" s="77"/>
      <c r="U82" s="5"/>
      <c r="V82" s="1"/>
      <c r="W82" s="1"/>
      <c r="X82" s="1"/>
      <c r="Y82" s="76" t="s">
        <v>39</v>
      </c>
      <c r="Z82" s="76"/>
      <c r="AA82" s="76" t="s">
        <v>40</v>
      </c>
      <c r="AB82" s="76"/>
      <c r="AC82" s="12" t="s">
        <v>41</v>
      </c>
    </row>
    <row r="83" spans="1:30" ht="25" customHeight="1" x14ac:dyDescent="0.35">
      <c r="A83" s="6"/>
      <c r="B83" s="6"/>
      <c r="C83" s="63">
        <v>1</v>
      </c>
      <c r="D83" s="162" t="s">
        <v>42</v>
      </c>
      <c r="E83" s="67" t="s">
        <v>43</v>
      </c>
      <c r="F83" s="67"/>
      <c r="G83" s="67"/>
      <c r="H83" s="67"/>
      <c r="I83" s="67"/>
      <c r="J83" s="89" t="s">
        <v>44</v>
      </c>
      <c r="K83" s="90"/>
      <c r="L83" s="90"/>
      <c r="M83" s="90"/>
      <c r="N83" s="91"/>
      <c r="O83" s="78" t="s">
        <v>45</v>
      </c>
      <c r="P83" s="79"/>
      <c r="R83" s="63">
        <v>1</v>
      </c>
      <c r="S83" s="67" t="s">
        <v>46</v>
      </c>
      <c r="T83" s="11" t="s">
        <v>47</v>
      </c>
      <c r="U83" s="6"/>
      <c r="V83" s="111" t="s">
        <v>32</v>
      </c>
      <c r="W83" s="76" t="s">
        <v>48</v>
      </c>
      <c r="X83" s="76"/>
      <c r="Y83" s="64" t="s">
        <v>49</v>
      </c>
      <c r="Z83" s="64"/>
      <c r="AA83" s="64" t="s">
        <v>89</v>
      </c>
      <c r="AB83" s="64"/>
      <c r="AC83" s="65" t="s">
        <v>90</v>
      </c>
    </row>
    <row r="84" spans="1:30" ht="25" customHeight="1" x14ac:dyDescent="0.35">
      <c r="A84" s="6"/>
      <c r="B84" s="6"/>
      <c r="C84" s="63"/>
      <c r="D84" s="162"/>
      <c r="E84" s="67"/>
      <c r="F84" s="67"/>
      <c r="G84" s="67"/>
      <c r="H84" s="67"/>
      <c r="I84" s="67"/>
      <c r="J84" s="92"/>
      <c r="K84" s="93"/>
      <c r="L84" s="93"/>
      <c r="M84" s="93"/>
      <c r="N84" s="94"/>
      <c r="O84" s="78" t="s">
        <v>50</v>
      </c>
      <c r="P84" s="79"/>
      <c r="R84" s="63"/>
      <c r="S84" s="67"/>
      <c r="T84" s="11" t="s">
        <v>51</v>
      </c>
      <c r="U84" s="6"/>
      <c r="V84" s="111"/>
      <c r="W84" s="76"/>
      <c r="X84" s="76"/>
      <c r="Y84" s="64"/>
      <c r="Z84" s="64"/>
      <c r="AA84" s="64"/>
      <c r="AB84" s="64"/>
      <c r="AC84" s="66"/>
      <c r="AD84" s="22"/>
    </row>
    <row r="85" spans="1:30" ht="25" customHeight="1" x14ac:dyDescent="0.35">
      <c r="A85" s="6"/>
      <c r="B85" s="6"/>
      <c r="C85" s="63">
        <v>2</v>
      </c>
      <c r="D85" s="162" t="s">
        <v>52</v>
      </c>
      <c r="E85" s="67" t="s">
        <v>53</v>
      </c>
      <c r="F85" s="67"/>
      <c r="G85" s="67"/>
      <c r="H85" s="67"/>
      <c r="I85" s="67"/>
      <c r="J85" s="89" t="s">
        <v>54</v>
      </c>
      <c r="K85" s="90"/>
      <c r="L85" s="90"/>
      <c r="M85" s="90"/>
      <c r="N85" s="91"/>
      <c r="O85" s="78" t="s">
        <v>55</v>
      </c>
      <c r="P85" s="79"/>
      <c r="R85" s="63">
        <v>2</v>
      </c>
      <c r="S85" s="67" t="s">
        <v>56</v>
      </c>
      <c r="T85" s="11" t="s">
        <v>57</v>
      </c>
      <c r="U85" s="6"/>
      <c r="V85" s="111"/>
      <c r="W85" s="76" t="s">
        <v>58</v>
      </c>
      <c r="X85" s="76"/>
      <c r="Y85" s="64" t="s">
        <v>91</v>
      </c>
      <c r="Z85" s="64"/>
      <c r="AA85" s="104" t="s">
        <v>59</v>
      </c>
      <c r="AB85" s="104"/>
      <c r="AC85" s="105" t="s">
        <v>92</v>
      </c>
    </row>
    <row r="86" spans="1:30" ht="25" customHeight="1" x14ac:dyDescent="0.35">
      <c r="A86" s="6"/>
      <c r="B86" s="6"/>
      <c r="C86" s="63"/>
      <c r="D86" s="162"/>
      <c r="E86" s="67"/>
      <c r="F86" s="67"/>
      <c r="G86" s="67"/>
      <c r="H86" s="67"/>
      <c r="I86" s="67"/>
      <c r="J86" s="92"/>
      <c r="K86" s="93"/>
      <c r="L86" s="93"/>
      <c r="M86" s="93"/>
      <c r="N86" s="94"/>
      <c r="O86" s="78" t="s">
        <v>60</v>
      </c>
      <c r="P86" s="79"/>
      <c r="R86" s="63"/>
      <c r="S86" s="67"/>
      <c r="T86" s="11" t="s">
        <v>61</v>
      </c>
      <c r="U86" s="6"/>
      <c r="V86" s="111"/>
      <c r="W86" s="76"/>
      <c r="X86" s="76"/>
      <c r="Y86" s="64"/>
      <c r="Z86" s="64"/>
      <c r="AA86" s="104"/>
      <c r="AB86" s="104"/>
      <c r="AC86" s="106"/>
    </row>
    <row r="87" spans="1:30" ht="25" customHeight="1" x14ac:dyDescent="0.35">
      <c r="A87" s="6"/>
      <c r="B87" s="6"/>
      <c r="C87" s="63">
        <v>3</v>
      </c>
      <c r="D87" s="162" t="s">
        <v>62</v>
      </c>
      <c r="E87" s="67" t="s">
        <v>63</v>
      </c>
      <c r="F87" s="67"/>
      <c r="G87" s="67"/>
      <c r="H87" s="67"/>
      <c r="I87" s="67"/>
      <c r="J87" s="89" t="s">
        <v>64</v>
      </c>
      <c r="K87" s="90"/>
      <c r="L87" s="90"/>
      <c r="M87" s="90"/>
      <c r="N87" s="91"/>
      <c r="O87" s="78" t="s">
        <v>65</v>
      </c>
      <c r="P87" s="79"/>
      <c r="R87" s="63">
        <v>3</v>
      </c>
      <c r="S87" s="67" t="s">
        <v>66</v>
      </c>
      <c r="T87" s="11" t="s">
        <v>67</v>
      </c>
      <c r="U87" s="6"/>
      <c r="V87" s="111"/>
      <c r="W87" s="76" t="s">
        <v>68</v>
      </c>
      <c r="X87" s="76"/>
      <c r="Y87" s="104" t="s">
        <v>59</v>
      </c>
      <c r="Z87" s="104"/>
      <c r="AA87" s="112" t="s">
        <v>93</v>
      </c>
      <c r="AB87" s="112"/>
      <c r="AC87" s="105" t="s">
        <v>94</v>
      </c>
    </row>
    <row r="88" spans="1:30" ht="25" customHeight="1" x14ac:dyDescent="0.35">
      <c r="A88" s="6"/>
      <c r="B88" s="6"/>
      <c r="C88" s="63"/>
      <c r="D88" s="162" t="s">
        <v>69</v>
      </c>
      <c r="E88" s="67"/>
      <c r="F88" s="67"/>
      <c r="G88" s="67"/>
      <c r="H88" s="67"/>
      <c r="I88" s="67"/>
      <c r="J88" s="92"/>
      <c r="K88" s="93"/>
      <c r="L88" s="93"/>
      <c r="M88" s="93"/>
      <c r="N88" s="94"/>
      <c r="O88" s="78" t="s">
        <v>70</v>
      </c>
      <c r="P88" s="79"/>
      <c r="R88" s="63"/>
      <c r="S88" s="67"/>
      <c r="T88" s="11" t="s">
        <v>71</v>
      </c>
      <c r="U88" s="6"/>
      <c r="V88" s="111"/>
      <c r="W88" s="76"/>
      <c r="X88" s="76"/>
      <c r="Y88" s="104"/>
      <c r="Z88" s="104"/>
      <c r="AA88" s="112"/>
      <c r="AB88" s="112"/>
      <c r="AC88" s="106"/>
    </row>
    <row r="89" spans="1:30" ht="14.5" customHeight="1" x14ac:dyDescent="0.35">
      <c r="A89" s="8"/>
      <c r="B89" s="7"/>
      <c r="C89" s="7"/>
      <c r="D89" s="7"/>
      <c r="E89" s="8"/>
      <c r="F89" s="8"/>
      <c r="H89" s="8"/>
      <c r="I89" s="8"/>
      <c r="J89" s="8"/>
      <c r="K89" s="8"/>
      <c r="L89" s="8"/>
      <c r="M89" s="8"/>
      <c r="N89" s="8"/>
      <c r="O89" s="23"/>
      <c r="P89" s="9"/>
      <c r="R89" s="8"/>
      <c r="S89" s="10"/>
      <c r="T89" s="8"/>
      <c r="U89" s="7"/>
      <c r="V89" s="8"/>
      <c r="W89" s="8"/>
      <c r="X89" s="8"/>
      <c r="Y89" s="8"/>
      <c r="Z89" s="8"/>
      <c r="AA89" s="8"/>
      <c r="AB89" s="8"/>
      <c r="AC89" s="23"/>
    </row>
    <row r="90" spans="1:30" x14ac:dyDescent="0.35">
      <c r="T90" s="1"/>
      <c r="U90" s="3"/>
      <c r="V90" s="1"/>
      <c r="AD90" s="4"/>
    </row>
    <row r="91" spans="1:30" ht="11.15" customHeight="1" x14ac:dyDescent="0.35"/>
    <row r="92" spans="1:30" hidden="1" x14ac:dyDescent="0.35">
      <c r="K92" s="20"/>
    </row>
    <row r="93" spans="1:30" hidden="1" x14ac:dyDescent="0.35">
      <c r="K93" s="20"/>
    </row>
    <row r="94" spans="1:30" hidden="1" x14ac:dyDescent="0.35">
      <c r="K94" s="20"/>
    </row>
    <row r="95" spans="1:30" hidden="1" x14ac:dyDescent="0.35">
      <c r="K95" s="20"/>
    </row>
    <row r="96" spans="1:30" ht="205.5" customHeight="1" x14ac:dyDescent="0.4">
      <c r="C96" s="86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8"/>
      <c r="P96" s="36"/>
      <c r="Q96" s="86"/>
      <c r="R96" s="87"/>
      <c r="S96" s="87"/>
      <c r="T96" s="88"/>
      <c r="U96" s="95">
        <v>45680</v>
      </c>
      <c r="V96" s="96"/>
      <c r="W96" s="97"/>
    </row>
    <row r="97" spans="3:23" ht="66.75" customHeight="1" x14ac:dyDescent="0.35">
      <c r="C97" s="83" t="s">
        <v>247</v>
      </c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5"/>
      <c r="P97" s="37" t="s">
        <v>228</v>
      </c>
      <c r="Q97" s="83" t="s">
        <v>214</v>
      </c>
      <c r="R97" s="84"/>
      <c r="S97" s="84"/>
      <c r="T97" s="85"/>
      <c r="U97" s="98"/>
      <c r="V97" s="99"/>
      <c r="W97" s="100"/>
    </row>
    <row r="98" spans="3:23" ht="18" customHeight="1" x14ac:dyDescent="0.35">
      <c r="C98" s="101" t="s">
        <v>77</v>
      </c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51" t="s">
        <v>215</v>
      </c>
      <c r="Q98" s="102" t="s">
        <v>216</v>
      </c>
      <c r="R98" s="102"/>
      <c r="S98" s="102"/>
      <c r="T98" s="103"/>
      <c r="U98" s="80" t="s">
        <v>95</v>
      </c>
      <c r="V98" s="81"/>
      <c r="W98" s="82"/>
    </row>
  </sheetData>
  <mergeCells count="92">
    <mergeCell ref="C85:C86"/>
    <mergeCell ref="C87:C88"/>
    <mergeCell ref="O87:P87"/>
    <mergeCell ref="W85:X86"/>
    <mergeCell ref="D83:D84"/>
    <mergeCell ref="E83:I84"/>
    <mergeCell ref="J83:N84"/>
    <mergeCell ref="O83:P83"/>
    <mergeCell ref="O84:P84"/>
    <mergeCell ref="D85:D86"/>
    <mergeCell ref="E85:I86"/>
    <mergeCell ref="J85:N86"/>
    <mergeCell ref="O85:P85"/>
    <mergeCell ref="O86:P86"/>
    <mergeCell ref="D87:D88"/>
    <mergeCell ref="C83:C84"/>
    <mergeCell ref="A46:A69"/>
    <mergeCell ref="E46:E69"/>
    <mergeCell ref="A78:R78"/>
    <mergeCell ref="A79:T79"/>
    <mergeCell ref="C81:C82"/>
    <mergeCell ref="D81:P81"/>
    <mergeCell ref="T81:T82"/>
    <mergeCell ref="E82:I82"/>
    <mergeCell ref="J82:N82"/>
    <mergeCell ref="O82:P82"/>
    <mergeCell ref="S81:S82"/>
    <mergeCell ref="A73:A76"/>
    <mergeCell ref="E73:E76"/>
    <mergeCell ref="A71:A72"/>
    <mergeCell ref="A9:A16"/>
    <mergeCell ref="E9:E16"/>
    <mergeCell ref="E17:E23"/>
    <mergeCell ref="E25:E44"/>
    <mergeCell ref="A17:A24"/>
    <mergeCell ref="A25:A45"/>
    <mergeCell ref="A7:A8"/>
    <mergeCell ref="Q5:U5"/>
    <mergeCell ref="V5:AC5"/>
    <mergeCell ref="E7:E8"/>
    <mergeCell ref="A1:B2"/>
    <mergeCell ref="C1:U2"/>
    <mergeCell ref="A3:B3"/>
    <mergeCell ref="C3:AC3"/>
    <mergeCell ref="A4:B4"/>
    <mergeCell ref="C4:K4"/>
    <mergeCell ref="L4:O4"/>
    <mergeCell ref="P4:S4"/>
    <mergeCell ref="T4:U4"/>
    <mergeCell ref="A5:D5"/>
    <mergeCell ref="F5:F6"/>
    <mergeCell ref="G5:G6"/>
    <mergeCell ref="AA85:AB86"/>
    <mergeCell ref="AC85:AC86"/>
    <mergeCell ref="V1:Z1"/>
    <mergeCell ref="AA1:AC1"/>
    <mergeCell ref="V2:Z2"/>
    <mergeCell ref="AA2:AC2"/>
    <mergeCell ref="W83:X84"/>
    <mergeCell ref="Y83:Z84"/>
    <mergeCell ref="V83:V88"/>
    <mergeCell ref="AA87:AB88"/>
    <mergeCell ref="AC87:AC88"/>
    <mergeCell ref="V4:AC4"/>
    <mergeCell ref="R85:R86"/>
    <mergeCell ref="S85:S86"/>
    <mergeCell ref="Y85:Z86"/>
    <mergeCell ref="Q98:T98"/>
    <mergeCell ref="Y87:Z88"/>
    <mergeCell ref="O88:P88"/>
    <mergeCell ref="R87:R88"/>
    <mergeCell ref="S87:S88"/>
    <mergeCell ref="W87:X88"/>
    <mergeCell ref="U98:W98"/>
    <mergeCell ref="Q97:T97"/>
    <mergeCell ref="Q96:T96"/>
    <mergeCell ref="C96:O96"/>
    <mergeCell ref="E87:I88"/>
    <mergeCell ref="J87:N88"/>
    <mergeCell ref="U96:W97"/>
    <mergeCell ref="C98:O98"/>
    <mergeCell ref="C97:O97"/>
    <mergeCell ref="R83:R84"/>
    <mergeCell ref="AA83:AB84"/>
    <mergeCell ref="AC83:AC84"/>
    <mergeCell ref="S83:S84"/>
    <mergeCell ref="H5:O5"/>
    <mergeCell ref="P5:P6"/>
    <mergeCell ref="Y81:AC81"/>
    <mergeCell ref="Y82:Z82"/>
    <mergeCell ref="AA82:AB82"/>
    <mergeCell ref="R81:R82"/>
  </mergeCells>
  <conditionalFormatting sqref="O71:O72 AC71:AC72">
    <cfRule type="containsText" dxfId="13" priority="1" operator="containsText" text="TRIVIAL">
      <formula>NOT(ISERROR(SEARCH("TRIVIAL",O71)))</formula>
    </cfRule>
    <cfRule type="beginsWith" dxfId="12" priority="2" operator="beginsWith" text="TOLERABLE">
      <formula>LEFT(O71,LEN("TOLERABLE"))="TOLERABLE"</formula>
    </cfRule>
    <cfRule type="containsText" dxfId="11" priority="3" operator="containsText" text="MODERADO">
      <formula>NOT(ISERROR(SEARCH("MODERADO",O71)))</formula>
    </cfRule>
    <cfRule type="containsText" dxfId="10" priority="4" operator="containsText" text="IMPORTANTE">
      <formula>NOT(ISERROR(SEARCH("IMPORTANTE",O71)))</formula>
    </cfRule>
    <cfRule type="beginsWith" dxfId="9" priority="5" operator="beginsWith" text="INTOLERABLE">
      <formula>LEFT(O71,LEN("INTOLERABLE"))="INTOLERABLE"</formula>
    </cfRule>
  </conditionalFormatting>
  <conditionalFormatting sqref="AC71:AC72">
    <cfRule type="containsText" dxfId="8" priority="6" operator="containsText" text="TRIVIAL">
      <formula>NOT(ISERROR(SEARCH("TRIVIAL",AC71)))</formula>
    </cfRule>
    <cfRule type="containsText" dxfId="7" priority="7" operator="containsText" text="INTOLERABLE">
      <formula>NOT(ISERROR(SEARCH("INTOLERABLE",AC71)))</formula>
    </cfRule>
    <cfRule type="containsText" dxfId="6" priority="8" operator="containsText" text="IMPORTANTE">
      <formula>NOT(ISERROR(SEARCH("IMPORTANTE",AC71)))</formula>
    </cfRule>
    <cfRule type="containsText" dxfId="5" priority="9" operator="containsText" text="MODERADO">
      <formula>NOT(ISERROR(SEARCH("MODERADO",AC71)))</formula>
    </cfRule>
    <cfRule type="containsText" dxfId="4" priority="10" operator="containsText" text="TOLERABLE">
      <formula>NOT(ISERROR(SEARCH("TOLERABLE",AC71)))</formula>
    </cfRule>
    <cfRule type="containsText" dxfId="3" priority="11" operator="containsText" text="INTOLERABLE">
      <formula>NOT(ISERROR(SEARCH("INTOLERABLE",AC71)))</formula>
    </cfRule>
    <cfRule type="containsText" dxfId="2" priority="12" operator="containsText" text="IMPORTANTE">
      <formula>NOT(ISERROR(SEARCH("IMPORTANTE",AC71)))</formula>
    </cfRule>
    <cfRule type="containsText" dxfId="1" priority="13" operator="containsText" text="MODERADO">
      <formula>NOT(ISERROR(SEARCH("MODERADO",AC71)))</formula>
    </cfRule>
    <cfRule type="containsText" dxfId="0" priority="14" operator="containsText" text="TOLERABLE">
      <formula>NOT(ISERROR(SEARCH("TOLERABLE",AC71)))</formula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{1B15641D-5B29-4FEE-B6C8-3128A181FF19}</x14:id>
        </ext>
      </extLst>
    </cfRule>
  </conditionalFormatting>
  <pageMargins left="0.25" right="0.25" top="0.75" bottom="0.75" header="0.3" footer="0.3"/>
  <pageSetup paperSize="9" scale="22" fitToHeight="0" orientation="landscape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B15641D-5B29-4FEE-B6C8-3128A181FF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AC71:AC72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SOLDADOR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cp:lastPrinted>2022-10-26T06:50:23Z</cp:lastPrinted>
  <dcterms:created xsi:type="dcterms:W3CDTF">2020-04-22T04:12:44Z</dcterms:created>
  <dcterms:modified xsi:type="dcterms:W3CDTF">2025-02-05T21:25:25Z</dcterms:modified>
</cp:coreProperties>
</file>